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cept-my.sharepoint.com/personal/robin_donoghue_eco_cept_org/Documents/Work Folders/FM22/Interference stats 2024/"/>
    </mc:Choice>
  </mc:AlternateContent>
  <xr:revisionPtr revIDLastSave="89" documentId="8_{35004E0B-A907-417C-A75B-18252C4E5F4D}" xr6:coauthVersionLast="47" xr6:coauthVersionMax="47" xr10:uidLastSave="{B8F94252-CF4A-4866-B631-92537CEFFF6D}"/>
  <bookViews>
    <workbookView xWindow="-30828" yWindow="-36" windowWidth="30936" windowHeight="16776" xr2:uid="{00000000-000D-0000-FFFF-FFFF00000000}"/>
  </bookViews>
  <sheets>
    <sheet name="2024" sheetId="20" r:id="rId1"/>
    <sheet name="2023" sheetId="18" r:id="rId2"/>
    <sheet name="2022" sheetId="16" r:id="rId3"/>
    <sheet name="2021" sheetId="15" r:id="rId4"/>
    <sheet name="2018" sheetId="14" r:id="rId5"/>
    <sheet name="2017" sheetId="9" r:id="rId6"/>
    <sheet name="2016" sheetId="11" r:id="rId7"/>
    <sheet name="2015" sheetId="2" r:id="rId8"/>
    <sheet name="2014" sheetId="1" r:id="rId9"/>
    <sheet name="A2-2 2015" sheetId="3" r:id="rId10"/>
    <sheet name="Comparison 2016 and 2017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0" l="1"/>
  <c r="E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D23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B3" i="18"/>
  <c r="B4" i="18"/>
  <c r="B5" i="18"/>
  <c r="B6" i="18"/>
  <c r="B7" i="18"/>
  <c r="B8" i="18"/>
  <c r="B9" i="18"/>
  <c r="B10" i="18"/>
  <c r="B11" i="18"/>
  <c r="B12" i="18"/>
  <c r="B23" i="18" s="1"/>
  <c r="B13" i="18"/>
  <c r="B14" i="18"/>
  <c r="B15" i="18"/>
  <c r="B16" i="18"/>
  <c r="B17" i="18"/>
  <c r="B18" i="18"/>
  <c r="B19" i="18"/>
  <c r="B20" i="18"/>
  <c r="B21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B23" i="20" l="1"/>
  <c r="W22" i="16"/>
  <c r="C22" i="16"/>
  <c r="R22" i="16"/>
  <c r="AR22" i="16"/>
  <c r="AP22" i="16"/>
  <c r="AD22" i="16"/>
  <c r="Z22" i="16"/>
  <c r="E22" i="16"/>
  <c r="D22" i="16"/>
  <c r="AF22" i="16"/>
  <c r="AC22" i="16"/>
  <c r="X22" i="16"/>
  <c r="J22" i="16"/>
  <c r="AJ22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3" i="15"/>
  <c r="B3" i="15"/>
  <c r="AP23" i="15"/>
  <c r="AN23" i="15"/>
  <c r="AJ23" i="15"/>
  <c r="AF23" i="15"/>
  <c r="AD23" i="15"/>
  <c r="AB23" i="15"/>
  <c r="Z23" i="15"/>
  <c r="Y23" i="15"/>
  <c r="X23" i="15"/>
  <c r="U23" i="15"/>
  <c r="P23" i="15"/>
  <c r="N23" i="15"/>
  <c r="L23" i="15"/>
  <c r="J23" i="15"/>
  <c r="F23" i="15"/>
  <c r="E23" i="15"/>
  <c r="D23" i="15"/>
  <c r="B23" i="16" l="1"/>
  <c r="B21" i="15"/>
  <c r="C47" i="15" l="1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29" i="14" l="1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28" i="14"/>
  <c r="L22" i="14" l="1"/>
  <c r="H22" i="14"/>
  <c r="I22" i="14"/>
  <c r="J22" i="14"/>
  <c r="K22" i="14"/>
  <c r="M22" i="14"/>
  <c r="N22" i="14"/>
  <c r="O22" i="14"/>
  <c r="P22" i="14"/>
  <c r="Q22" i="14"/>
  <c r="R22" i="14"/>
  <c r="S22" i="14"/>
  <c r="T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C22" i="14"/>
  <c r="D22" i="14"/>
  <c r="E22" i="14"/>
  <c r="F22" i="14"/>
  <c r="G22" i="14"/>
  <c r="B12" i="14"/>
  <c r="B13" i="14"/>
  <c r="B14" i="14"/>
  <c r="B15" i="14"/>
  <c r="B16" i="14"/>
  <c r="B21" i="14" l="1"/>
  <c r="B20" i="14"/>
  <c r="B19" i="14"/>
  <c r="B18" i="14"/>
  <c r="B17" i="14"/>
  <c r="B11" i="14"/>
  <c r="B10" i="14"/>
  <c r="B9" i="14"/>
  <c r="B8" i="14"/>
  <c r="B7" i="14"/>
  <c r="B6" i="14"/>
  <c r="B5" i="14"/>
  <c r="B4" i="14"/>
  <c r="B3" i="14"/>
  <c r="B22" i="14" l="1"/>
  <c r="E117" i="13"/>
  <c r="C117" i="13"/>
  <c r="AQ54" i="13"/>
  <c r="AQ55" i="13"/>
  <c r="AQ56" i="13"/>
  <c r="AQ57" i="13"/>
  <c r="AQ58" i="13"/>
  <c r="AQ59" i="13"/>
  <c r="AQ60" i="13"/>
  <c r="AQ61" i="13"/>
  <c r="AQ62" i="13"/>
  <c r="AQ63" i="13"/>
  <c r="AQ64" i="13"/>
  <c r="AQ65" i="13"/>
  <c r="AQ66" i="13"/>
  <c r="AQ67" i="13"/>
  <c r="AQ68" i="13"/>
  <c r="AQ69" i="13"/>
  <c r="AQ72" i="13"/>
  <c r="U47" i="13"/>
  <c r="T47" i="13"/>
  <c r="AQ44" i="13"/>
  <c r="AQ47" i="13" s="1"/>
  <c r="AP44" i="13"/>
  <c r="AP47" i="13" s="1"/>
  <c r="AO44" i="13"/>
  <c r="AO47" i="13" s="1"/>
  <c r="AN44" i="13"/>
  <c r="AN45" i="13" s="1"/>
  <c r="AM44" i="13"/>
  <c r="AM45" i="13" s="1"/>
  <c r="AL44" i="13"/>
  <c r="AL47" i="13" s="1"/>
  <c r="AK44" i="13"/>
  <c r="AK45" i="13" s="1"/>
  <c r="AJ44" i="13"/>
  <c r="AJ45" i="13" s="1"/>
  <c r="AI44" i="13"/>
  <c r="AI47" i="13" s="1"/>
  <c r="AH44" i="13"/>
  <c r="AH47" i="13" s="1"/>
  <c r="AG44" i="13"/>
  <c r="AG47" i="13" s="1"/>
  <c r="AF44" i="13"/>
  <c r="AF45" i="13" s="1"/>
  <c r="AE44" i="13"/>
  <c r="AE45" i="13" s="1"/>
  <c r="AD44" i="13"/>
  <c r="AD47" i="13" s="1"/>
  <c r="AC44" i="13"/>
  <c r="AC45" i="13" s="1"/>
  <c r="AB44" i="13"/>
  <c r="AB45" i="13" s="1"/>
  <c r="AA44" i="13"/>
  <c r="AA47" i="13" s="1"/>
  <c r="Z44" i="13"/>
  <c r="Z47" i="13" s="1"/>
  <c r="Y73" i="13" s="1"/>
  <c r="Y44" i="13"/>
  <c r="Y45" i="13" s="1"/>
  <c r="X44" i="13"/>
  <c r="X45" i="13" s="1"/>
  <c r="V44" i="13"/>
  <c r="V47" i="13" s="1"/>
  <c r="S44" i="13"/>
  <c r="S47" i="13" s="1"/>
  <c r="R44" i="13"/>
  <c r="R47" i="13" s="1"/>
  <c r="Q44" i="13"/>
  <c r="Q47" i="13" s="1"/>
  <c r="O44" i="13"/>
  <c r="O47" i="13" s="1"/>
  <c r="N44" i="13"/>
  <c r="N47" i="13" s="1"/>
  <c r="M44" i="13"/>
  <c r="M47" i="13" s="1"/>
  <c r="L44" i="13"/>
  <c r="L47" i="13" s="1"/>
  <c r="K44" i="13"/>
  <c r="K47" i="13" s="1"/>
  <c r="J44" i="13"/>
  <c r="J47" i="13" s="1"/>
  <c r="I44" i="13"/>
  <c r="I47" i="13" s="1"/>
  <c r="H44" i="13"/>
  <c r="G44" i="13"/>
  <c r="G45" i="13" s="1"/>
  <c r="F44" i="13"/>
  <c r="F47" i="13" s="1"/>
  <c r="E44" i="13"/>
  <c r="E45" i="13" s="1"/>
  <c r="D44" i="13"/>
  <c r="D45" i="13" s="1"/>
  <c r="C44" i="13"/>
  <c r="C45" i="13" s="1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AR27" i="13"/>
  <c r="AQ53" i="13" s="1"/>
  <c r="B27" i="13"/>
  <c r="G117" i="13"/>
  <c r="E116" i="13"/>
  <c r="C116" i="13"/>
  <c r="G116" i="13" s="1"/>
  <c r="E115" i="13"/>
  <c r="C115" i="13"/>
  <c r="E114" i="13"/>
  <c r="C114" i="13"/>
  <c r="G114" i="13" s="1"/>
  <c r="E113" i="13"/>
  <c r="C113" i="13"/>
  <c r="E112" i="13"/>
  <c r="C112" i="13"/>
  <c r="G112" i="13" s="1"/>
  <c r="E111" i="13"/>
  <c r="C111" i="13"/>
  <c r="E110" i="13"/>
  <c r="C110" i="13"/>
  <c r="G110" i="13" s="1"/>
  <c r="E109" i="13"/>
  <c r="C109" i="13"/>
  <c r="E108" i="13"/>
  <c r="C108" i="13"/>
  <c r="G108" i="13" s="1"/>
  <c r="E107" i="13"/>
  <c r="C107" i="13"/>
  <c r="E106" i="13"/>
  <c r="C106" i="13"/>
  <c r="G106" i="13" s="1"/>
  <c r="E105" i="13"/>
  <c r="C105" i="13"/>
  <c r="E104" i="13"/>
  <c r="C104" i="13"/>
  <c r="G104" i="13" s="1"/>
  <c r="E103" i="13"/>
  <c r="C103" i="13"/>
  <c r="E102" i="13"/>
  <c r="C102" i="13"/>
  <c r="G102" i="13" s="1"/>
  <c r="E101" i="13"/>
  <c r="C101" i="13"/>
  <c r="AH73" i="13"/>
  <c r="H73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AH71" i="13"/>
  <c r="U71" i="13"/>
  <c r="AH70" i="13"/>
  <c r="U70" i="13"/>
  <c r="AP69" i="13"/>
  <c r="AO69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AP68" i="13"/>
  <c r="AO68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AP67" i="13"/>
  <c r="AO67" i="13"/>
  <c r="AN67" i="13"/>
  <c r="AM67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AP64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AP60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AP58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P56" i="13"/>
  <c r="AO56" i="13"/>
  <c r="AN56" i="13"/>
  <c r="AM56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U23" i="13"/>
  <c r="U73" i="13" s="1"/>
  <c r="AQ20" i="13"/>
  <c r="AQ70" i="13" s="1"/>
  <c r="AP20" i="13"/>
  <c r="AO20" i="13"/>
  <c r="AO21" i="13" s="1"/>
  <c r="AN20" i="13"/>
  <c r="AM20" i="13"/>
  <c r="AM23" i="13" s="1"/>
  <c r="AL20" i="13"/>
  <c r="AK20" i="13"/>
  <c r="AK21" i="13" s="1"/>
  <c r="AJ20" i="13"/>
  <c r="AI20" i="13"/>
  <c r="AG20" i="13"/>
  <c r="AF20" i="13"/>
  <c r="AF21" i="13" s="1"/>
  <c r="AE20" i="13"/>
  <c r="AD20" i="13"/>
  <c r="AD70" i="13" s="1"/>
  <c r="AC20" i="13"/>
  <c r="AB20" i="13"/>
  <c r="AB21" i="13" s="1"/>
  <c r="AB71" i="13" s="1"/>
  <c r="AA20" i="13"/>
  <c r="Z20" i="13"/>
  <c r="Z70" i="13" s="1"/>
  <c r="Y20" i="13"/>
  <c r="X20" i="13"/>
  <c r="X23" i="13" s="1"/>
  <c r="W20" i="13"/>
  <c r="W21" i="13" s="1"/>
  <c r="W71" i="13" s="1"/>
  <c r="V20" i="13"/>
  <c r="V70" i="13" s="1"/>
  <c r="T20" i="13"/>
  <c r="S20" i="13"/>
  <c r="S70" i="13" s="1"/>
  <c r="R20" i="13"/>
  <c r="R21" i="13" s="1"/>
  <c r="Q20" i="13"/>
  <c r="P20" i="13"/>
  <c r="O20" i="13"/>
  <c r="O70" i="13" s="1"/>
  <c r="N20" i="13"/>
  <c r="M20" i="13"/>
  <c r="L20" i="13"/>
  <c r="K20" i="13"/>
  <c r="K70" i="13" s="1"/>
  <c r="J20" i="13"/>
  <c r="I20" i="13"/>
  <c r="H20" i="13"/>
  <c r="H70" i="13" s="1"/>
  <c r="G20" i="13"/>
  <c r="G70" i="13" s="1"/>
  <c r="F20" i="13"/>
  <c r="E20" i="13"/>
  <c r="D20" i="13"/>
  <c r="D21" i="13" s="1"/>
  <c r="D71" i="13" s="1"/>
  <c r="C20" i="13"/>
  <c r="C70" i="13" s="1"/>
  <c r="B19" i="13"/>
  <c r="B69" i="13" s="1"/>
  <c r="B18" i="13"/>
  <c r="B17" i="13"/>
  <c r="B16" i="13"/>
  <c r="B66" i="13" s="1"/>
  <c r="B15" i="13"/>
  <c r="B65" i="13" s="1"/>
  <c r="B14" i="13"/>
  <c r="B13" i="13"/>
  <c r="B12" i="13"/>
  <c r="B62" i="13" s="1"/>
  <c r="B11" i="13"/>
  <c r="B61" i="13" s="1"/>
  <c r="B10" i="13"/>
  <c r="B9" i="13"/>
  <c r="B8" i="13"/>
  <c r="B58" i="13" s="1"/>
  <c r="B7" i="13"/>
  <c r="B57" i="13" s="1"/>
  <c r="B6" i="13"/>
  <c r="B5" i="13"/>
  <c r="B4" i="13"/>
  <c r="B54" i="13" s="1"/>
  <c r="B3" i="13"/>
  <c r="B56" i="13" l="1"/>
  <c r="B60" i="13"/>
  <c r="B64" i="13"/>
  <c r="B68" i="13"/>
  <c r="E70" i="13"/>
  <c r="I70" i="13"/>
  <c r="M70" i="13"/>
  <c r="Q70" i="13"/>
  <c r="B53" i="13"/>
  <c r="AD23" i="13"/>
  <c r="C120" i="13"/>
  <c r="AB23" i="13"/>
  <c r="AB73" i="13" s="1"/>
  <c r="AI70" i="13"/>
  <c r="AM70" i="13"/>
  <c r="G101" i="13"/>
  <c r="G103" i="13"/>
  <c r="G105" i="13"/>
  <c r="G107" i="13"/>
  <c r="G109" i="13"/>
  <c r="G111" i="13"/>
  <c r="G113" i="13"/>
  <c r="G115" i="13"/>
  <c r="E120" i="13"/>
  <c r="B20" i="13"/>
  <c r="I23" i="13"/>
  <c r="I73" i="13" s="1"/>
  <c r="B55" i="13"/>
  <c r="B59" i="13"/>
  <c r="B63" i="13"/>
  <c r="B67" i="13"/>
  <c r="Q23" i="13"/>
  <c r="AK23" i="13"/>
  <c r="S23" i="13"/>
  <c r="S73" i="13" s="1"/>
  <c r="K23" i="13"/>
  <c r="K73" i="13" s="1"/>
  <c r="M23" i="13"/>
  <c r="AF23" i="13"/>
  <c r="AO23" i="13"/>
  <c r="AO73" i="13" s="1"/>
  <c r="O23" i="13"/>
  <c r="Z23" i="13"/>
  <c r="AI23" i="13"/>
  <c r="AQ23" i="13"/>
  <c r="AQ73" i="13" s="1"/>
  <c r="B44" i="13"/>
  <c r="B47" i="13" s="1"/>
  <c r="M45" i="13"/>
  <c r="AG45" i="13"/>
  <c r="AF71" i="13" s="1"/>
  <c r="AO45" i="13"/>
  <c r="G47" i="13"/>
  <c r="AC47" i="13"/>
  <c r="AK47" i="13"/>
  <c r="O45" i="13"/>
  <c r="AA45" i="13"/>
  <c r="AI45" i="13"/>
  <c r="AQ45" i="13"/>
  <c r="AE47" i="13"/>
  <c r="AD73" i="13" s="1"/>
  <c r="AM47" i="13"/>
  <c r="I45" i="13"/>
  <c r="R45" i="13"/>
  <c r="C47" i="13"/>
  <c r="K45" i="13"/>
  <c r="V45" i="13"/>
  <c r="E47" i="13"/>
  <c r="M73" i="13"/>
  <c r="J45" i="13"/>
  <c r="N45" i="13"/>
  <c r="S45" i="13"/>
  <c r="R71" i="13" s="1"/>
  <c r="Z45" i="13"/>
  <c r="AD45" i="13"/>
  <c r="AH45" i="13"/>
  <c r="AL45" i="13"/>
  <c r="AP45" i="13"/>
  <c r="AO71" i="13" s="1"/>
  <c r="D47" i="13"/>
  <c r="AB47" i="13"/>
  <c r="AF47" i="13"/>
  <c r="AJ47" i="13"/>
  <c r="AN47" i="13"/>
  <c r="F45" i="13"/>
  <c r="X47" i="13"/>
  <c r="O73" i="13"/>
  <c r="L45" i="13"/>
  <c r="Q45" i="13"/>
  <c r="AM73" i="13"/>
  <c r="P23" i="13"/>
  <c r="P73" i="13" s="1"/>
  <c r="P70" i="13"/>
  <c r="P21" i="13"/>
  <c r="P71" i="13" s="1"/>
  <c r="Y21" i="13"/>
  <c r="Y70" i="13"/>
  <c r="AG21" i="13"/>
  <c r="AG71" i="13" s="1"/>
  <c r="AG23" i="13"/>
  <c r="AG73" i="13" s="1"/>
  <c r="AG70" i="13"/>
  <c r="AP21" i="13"/>
  <c r="AP70" i="13"/>
  <c r="AP23" i="13"/>
  <c r="AP73" i="13" s="1"/>
  <c r="Z73" i="13"/>
  <c r="H21" i="13"/>
  <c r="H71" i="13" s="1"/>
  <c r="AK73" i="13"/>
  <c r="J70" i="13"/>
  <c r="J23" i="13"/>
  <c r="J73" i="13" s="1"/>
  <c r="R70" i="13"/>
  <c r="R23" i="13"/>
  <c r="R73" i="13" s="1"/>
  <c r="AA70" i="13"/>
  <c r="AA23" i="13"/>
  <c r="AJ70" i="13"/>
  <c r="AJ23" i="13"/>
  <c r="F70" i="13"/>
  <c r="F23" i="13"/>
  <c r="N70" i="13"/>
  <c r="N23" i="13"/>
  <c r="N73" i="13" s="1"/>
  <c r="W70" i="13"/>
  <c r="W23" i="13"/>
  <c r="AE70" i="13"/>
  <c r="AE23" i="13"/>
  <c r="AN21" i="13"/>
  <c r="AN71" i="13" s="1"/>
  <c r="AN70" i="13"/>
  <c r="AN23" i="13"/>
  <c r="AN73" i="13" s="1"/>
  <c r="J21" i="13"/>
  <c r="J71" i="13" s="1"/>
  <c r="AA21" i="13"/>
  <c r="AA71" i="13" s="1"/>
  <c r="X73" i="13"/>
  <c r="N21" i="13"/>
  <c r="AE21" i="13"/>
  <c r="AE71" i="13" s="1"/>
  <c r="AF73" i="13"/>
  <c r="D70" i="13"/>
  <c r="D23" i="13"/>
  <c r="L21" i="13"/>
  <c r="L71" i="13" s="1"/>
  <c r="L23" i="13"/>
  <c r="L70" i="13"/>
  <c r="T23" i="13"/>
  <c r="T73" i="13" s="1"/>
  <c r="T70" i="13"/>
  <c r="T21" i="13"/>
  <c r="T71" i="13" s="1"/>
  <c r="AC23" i="13"/>
  <c r="AC73" i="13" s="1"/>
  <c r="AC70" i="13"/>
  <c r="AC21" i="13"/>
  <c r="AL70" i="13"/>
  <c r="AL23" i="13"/>
  <c r="AL21" i="13"/>
  <c r="AL71" i="13" s="1"/>
  <c r="F21" i="13"/>
  <c r="F71" i="13" s="1"/>
  <c r="AJ21" i="13"/>
  <c r="AJ71" i="13" s="1"/>
  <c r="E21" i="13"/>
  <c r="E71" i="13" s="1"/>
  <c r="I21" i="13"/>
  <c r="I71" i="13" s="1"/>
  <c r="M21" i="13"/>
  <c r="Q21" i="13"/>
  <c r="V21" i="13"/>
  <c r="V71" i="13" s="1"/>
  <c r="Z21" i="13"/>
  <c r="Z71" i="13" s="1"/>
  <c r="AD21" i="13"/>
  <c r="AI21" i="13"/>
  <c r="AI71" i="13" s="1"/>
  <c r="AM21" i="13"/>
  <c r="AM71" i="13" s="1"/>
  <c r="AQ21" i="13"/>
  <c r="AQ71" i="13" s="1"/>
  <c r="E23" i="13"/>
  <c r="V23" i="13"/>
  <c r="V73" i="13" s="1"/>
  <c r="X70" i="13"/>
  <c r="AB70" i="13"/>
  <c r="AF70" i="13"/>
  <c r="Q73" i="13"/>
  <c r="AK70" i="13"/>
  <c r="AO70" i="13"/>
  <c r="C21" i="13"/>
  <c r="C71" i="13" s="1"/>
  <c r="G21" i="13"/>
  <c r="G71" i="13" s="1"/>
  <c r="K21" i="13"/>
  <c r="K71" i="13" s="1"/>
  <c r="O21" i="13"/>
  <c r="S21" i="13"/>
  <c r="S71" i="13" s="1"/>
  <c r="X21" i="13"/>
  <c r="C23" i="13"/>
  <c r="G23" i="13"/>
  <c r="AK71" i="13"/>
  <c r="T23" i="11"/>
  <c r="S23" i="11"/>
  <c r="AP20" i="11"/>
  <c r="AP21" i="11" s="1"/>
  <c r="AO20" i="11"/>
  <c r="AO23" i="11" s="1"/>
  <c r="AN20" i="11"/>
  <c r="AN21" i="11" s="1"/>
  <c r="AM20" i="11"/>
  <c r="AM21" i="11" s="1"/>
  <c r="AL20" i="11"/>
  <c r="AL21" i="11" s="1"/>
  <c r="AK20" i="11"/>
  <c r="AK23" i="11" s="1"/>
  <c r="AJ20" i="11"/>
  <c r="AJ23" i="11" s="1"/>
  <c r="AI20" i="11"/>
  <c r="AI21" i="11" s="1"/>
  <c r="AH20" i="11"/>
  <c r="AH23" i="11" s="1"/>
  <c r="AG20" i="11"/>
  <c r="AG23" i="11" s="1"/>
  <c r="AF20" i="11"/>
  <c r="AF21" i="11" s="1"/>
  <c r="AE20" i="11"/>
  <c r="AE21" i="11" s="1"/>
  <c r="AD20" i="11"/>
  <c r="AD23" i="11" s="1"/>
  <c r="AC20" i="11"/>
  <c r="AC23" i="11" s="1"/>
  <c r="AB20" i="11"/>
  <c r="AB23" i="11" s="1"/>
  <c r="AA20" i="11"/>
  <c r="AA21" i="11" s="1"/>
  <c r="Z20" i="11"/>
  <c r="Z21" i="11" s="1"/>
  <c r="Y20" i="11"/>
  <c r="Y23" i="11" s="1"/>
  <c r="X20" i="11"/>
  <c r="X21" i="11" s="1"/>
  <c r="W20" i="11"/>
  <c r="W21" i="11" s="1"/>
  <c r="U20" i="11"/>
  <c r="U23" i="11" s="1"/>
  <c r="R20" i="11"/>
  <c r="R23" i="11" s="1"/>
  <c r="Q20" i="11"/>
  <c r="Q23" i="11" s="1"/>
  <c r="P20" i="11"/>
  <c r="P21" i="11" s="1"/>
  <c r="O20" i="11"/>
  <c r="O23" i="11" s="1"/>
  <c r="N20" i="11"/>
  <c r="N23" i="11" s="1"/>
  <c r="M20" i="11"/>
  <c r="M23" i="11" s="1"/>
  <c r="L20" i="11"/>
  <c r="L21" i="11" s="1"/>
  <c r="K20" i="11"/>
  <c r="K23" i="11" s="1"/>
  <c r="J20" i="11"/>
  <c r="J23" i="11" s="1"/>
  <c r="I20" i="11"/>
  <c r="I23" i="11" s="1"/>
  <c r="H20" i="11"/>
  <c r="G20" i="11"/>
  <c r="G21" i="11" s="1"/>
  <c r="F20" i="11"/>
  <c r="F23" i="11" s="1"/>
  <c r="E20" i="11"/>
  <c r="E21" i="11" s="1"/>
  <c r="D20" i="11"/>
  <c r="D23" i="11" s="1"/>
  <c r="C20" i="11"/>
  <c r="C21" i="11" s="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AR3" i="11"/>
  <c r="B3" i="11"/>
  <c r="I21" i="11" l="1"/>
  <c r="Q21" i="11"/>
  <c r="B70" i="13"/>
  <c r="AB21" i="11"/>
  <c r="AF23" i="11"/>
  <c r="G73" i="13"/>
  <c r="AJ21" i="11"/>
  <c r="AN23" i="11"/>
  <c r="AH21" i="11"/>
  <c r="AL23" i="11"/>
  <c r="C23" i="11"/>
  <c r="O71" i="13"/>
  <c r="K21" i="11"/>
  <c r="U21" i="11"/>
  <c r="AD21" i="11"/>
  <c r="E23" i="11"/>
  <c r="Z23" i="11"/>
  <c r="AP23" i="11"/>
  <c r="B23" i="13"/>
  <c r="O21" i="11"/>
  <c r="B21" i="13"/>
  <c r="B20" i="11"/>
  <c r="B23" i="11" s="1"/>
  <c r="M21" i="11"/>
  <c r="G23" i="11"/>
  <c r="Q71" i="13"/>
  <c r="AI73" i="13"/>
  <c r="E73" i="13"/>
  <c r="M71" i="13"/>
  <c r="AA73" i="13"/>
  <c r="C73" i="13"/>
  <c r="AL73" i="13"/>
  <c r="AJ73" i="13"/>
  <c r="AP71" i="13"/>
  <c r="B45" i="13"/>
  <c r="AC71" i="13"/>
  <c r="W73" i="13"/>
  <c r="Y71" i="13"/>
  <c r="AE73" i="13"/>
  <c r="AD71" i="13"/>
  <c r="X71" i="13"/>
  <c r="D73" i="13"/>
  <c r="B73" i="13"/>
  <c r="N71" i="13"/>
  <c r="F73" i="13"/>
  <c r="L73" i="13"/>
  <c r="D21" i="11"/>
  <c r="L23" i="11"/>
  <c r="P23" i="11"/>
  <c r="J21" i="11"/>
  <c r="N21" i="11"/>
  <c r="R21" i="11"/>
  <c r="Y21" i="11"/>
  <c r="AC21" i="11"/>
  <c r="AG21" i="11"/>
  <c r="AK21" i="11"/>
  <c r="AO21" i="11"/>
  <c r="AA23" i="11"/>
  <c r="AE23" i="11"/>
  <c r="AI23" i="11"/>
  <c r="AM23" i="11"/>
  <c r="B21" i="11"/>
  <c r="F21" i="11"/>
  <c r="W23" i="11"/>
  <c r="B71" i="13" l="1"/>
  <c r="U23" i="9"/>
  <c r="AQ20" i="9"/>
  <c r="AQ23" i="9" s="1"/>
  <c r="AP20" i="9"/>
  <c r="AP21" i="9" s="1"/>
  <c r="AO20" i="9"/>
  <c r="AO21" i="9" s="1"/>
  <c r="AN20" i="9"/>
  <c r="AN21" i="9" s="1"/>
  <c r="AM20" i="9"/>
  <c r="AM23" i="9" s="1"/>
  <c r="AL20" i="9"/>
  <c r="AL21" i="9" s="1"/>
  <c r="AK20" i="9"/>
  <c r="AK21" i="9" s="1"/>
  <c r="AJ20" i="9"/>
  <c r="AJ21" i="9" s="1"/>
  <c r="AI20" i="9"/>
  <c r="AI23" i="9" s="1"/>
  <c r="AG20" i="9"/>
  <c r="AG21" i="9" s="1"/>
  <c r="AF20" i="9"/>
  <c r="AF21" i="9" s="1"/>
  <c r="AE20" i="9"/>
  <c r="AE21" i="9" s="1"/>
  <c r="AD20" i="9"/>
  <c r="AD23" i="9" s="1"/>
  <c r="AC20" i="9"/>
  <c r="AC21" i="9" s="1"/>
  <c r="AB20" i="9"/>
  <c r="AB21" i="9" s="1"/>
  <c r="AA20" i="9"/>
  <c r="AA21" i="9" s="1"/>
  <c r="Z20" i="9"/>
  <c r="Z23" i="9" s="1"/>
  <c r="Y20" i="9"/>
  <c r="Y21" i="9" s="1"/>
  <c r="X20" i="9"/>
  <c r="X23" i="9" s="1"/>
  <c r="W20" i="9"/>
  <c r="W23" i="9" s="1"/>
  <c r="V20" i="9"/>
  <c r="V23" i="9" s="1"/>
  <c r="T20" i="9"/>
  <c r="T21" i="9" s="1"/>
  <c r="S20" i="9"/>
  <c r="S21" i="9" s="1"/>
  <c r="R20" i="9"/>
  <c r="R21" i="9" s="1"/>
  <c r="Q20" i="9"/>
  <c r="Q23" i="9" s="1"/>
  <c r="P20" i="9"/>
  <c r="P21" i="9" s="1"/>
  <c r="O20" i="9"/>
  <c r="O21" i="9" s="1"/>
  <c r="N20" i="9"/>
  <c r="N21" i="9" s="1"/>
  <c r="M20" i="9"/>
  <c r="M23" i="9" s="1"/>
  <c r="L20" i="9"/>
  <c r="L21" i="9" s="1"/>
  <c r="K20" i="9"/>
  <c r="K21" i="9" s="1"/>
  <c r="J20" i="9"/>
  <c r="J21" i="9" s="1"/>
  <c r="I20" i="9"/>
  <c r="I23" i="9" s="1"/>
  <c r="H20" i="9"/>
  <c r="H21" i="9" s="1"/>
  <c r="G20" i="9"/>
  <c r="G23" i="9" s="1"/>
  <c r="F20" i="9"/>
  <c r="F23" i="9" s="1"/>
  <c r="E20" i="9"/>
  <c r="E23" i="9" s="1"/>
  <c r="D20" i="9"/>
  <c r="D23" i="9" s="1"/>
  <c r="C20" i="9"/>
  <c r="C23" i="9" s="1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0" i="9" l="1"/>
  <c r="B23" i="9" s="1"/>
  <c r="E21" i="9"/>
  <c r="I21" i="9"/>
  <c r="M21" i="9"/>
  <c r="Q21" i="9"/>
  <c r="V21" i="9"/>
  <c r="Z21" i="9"/>
  <c r="AD21" i="9"/>
  <c r="AI21" i="9"/>
  <c r="AM21" i="9"/>
  <c r="AQ21" i="9"/>
  <c r="J23" i="9"/>
  <c r="N23" i="9"/>
  <c r="R23" i="9"/>
  <c r="AA23" i="9"/>
  <c r="AE23" i="9"/>
  <c r="AJ23" i="9"/>
  <c r="AN23" i="9"/>
  <c r="F21" i="9"/>
  <c r="W21" i="9"/>
  <c r="K23" i="9"/>
  <c r="O23" i="9"/>
  <c r="S23" i="9"/>
  <c r="AB23" i="9"/>
  <c r="AF23" i="9"/>
  <c r="AK23" i="9"/>
  <c r="AO23" i="9"/>
  <c r="C21" i="9"/>
  <c r="G21" i="9"/>
  <c r="X21" i="9"/>
  <c r="L23" i="9"/>
  <c r="P23" i="9"/>
  <c r="T23" i="9"/>
  <c r="AC23" i="9"/>
  <c r="AG23" i="9"/>
  <c r="AL23" i="9"/>
  <c r="AP23" i="9"/>
  <c r="D21" i="9"/>
  <c r="B21" i="9" l="1"/>
  <c r="J29" i="3"/>
  <c r="I29" i="3"/>
  <c r="H29" i="3"/>
  <c r="G29" i="3"/>
  <c r="F29" i="3"/>
  <c r="E29" i="3"/>
  <c r="D29" i="3"/>
  <c r="C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S23" i="1"/>
  <c r="S21" i="1"/>
  <c r="AO20" i="1"/>
  <c r="AO23" i="1" s="1"/>
  <c r="AN20" i="1"/>
  <c r="AN21" i="1" s="1"/>
  <c r="AM20" i="1"/>
  <c r="AM23" i="1" s="1"/>
  <c r="AL20" i="1"/>
  <c r="AL23" i="1" s="1"/>
  <c r="AK20" i="1"/>
  <c r="AK23" i="1" s="1"/>
  <c r="AJ20" i="1"/>
  <c r="AJ23" i="1" s="1"/>
  <c r="AI20" i="1"/>
  <c r="AI23" i="1" s="1"/>
  <c r="AH20" i="1"/>
  <c r="AH23" i="1" s="1"/>
  <c r="AG20" i="1"/>
  <c r="AG23" i="1" s="1"/>
  <c r="AF20" i="1"/>
  <c r="AF21" i="1" s="1"/>
  <c r="AE20" i="1"/>
  <c r="AE23" i="1" s="1"/>
  <c r="AD20" i="1"/>
  <c r="AD23" i="1" s="1"/>
  <c r="AC20" i="1"/>
  <c r="AC23" i="1" s="1"/>
  <c r="AB20" i="1"/>
  <c r="AB21" i="1" s="1"/>
  <c r="AA20" i="1"/>
  <c r="AA23" i="1" s="1"/>
  <c r="Z20" i="1"/>
  <c r="Z23" i="1" s="1"/>
  <c r="Y20" i="1"/>
  <c r="Y23" i="1" s="1"/>
  <c r="X20" i="1"/>
  <c r="X21" i="1" s="1"/>
  <c r="W20" i="1"/>
  <c r="W23" i="1" s="1"/>
  <c r="V20" i="1"/>
  <c r="V23" i="1" s="1"/>
  <c r="U20" i="1"/>
  <c r="U23" i="1" s="1"/>
  <c r="T20" i="1"/>
  <c r="T23" i="1" s="1"/>
  <c r="R20" i="1"/>
  <c r="R23" i="1" s="1"/>
  <c r="Q20" i="1"/>
  <c r="Q21" i="1" s="1"/>
  <c r="P20" i="1"/>
  <c r="P23" i="1" s="1"/>
  <c r="O20" i="1"/>
  <c r="N20" i="1"/>
  <c r="N23" i="1" s="1"/>
  <c r="M20" i="1"/>
  <c r="M21" i="1" s="1"/>
  <c r="L20" i="1"/>
  <c r="L21" i="1" s="1"/>
  <c r="K20" i="1"/>
  <c r="J20" i="1"/>
  <c r="J23" i="1" s="1"/>
  <c r="I20" i="1"/>
  <c r="I21" i="1" s="1"/>
  <c r="H20" i="1"/>
  <c r="H23" i="1" s="1"/>
  <c r="G20" i="1"/>
  <c r="F20" i="1"/>
  <c r="F23" i="1" s="1"/>
  <c r="E20" i="1"/>
  <c r="E21" i="1" s="1"/>
  <c r="D20" i="1"/>
  <c r="D21" i="1" s="1"/>
  <c r="C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S23" i="2"/>
  <c r="S21" i="2"/>
  <c r="AO20" i="2"/>
  <c r="AO23" i="2" s="1"/>
  <c r="AN20" i="2"/>
  <c r="AN23" i="2" s="1"/>
  <c r="AM20" i="2"/>
  <c r="AM23" i="2" s="1"/>
  <c r="AL20" i="2"/>
  <c r="AL23" i="2" s="1"/>
  <c r="AK20" i="2"/>
  <c r="AK23" i="2" s="1"/>
  <c r="AJ20" i="2"/>
  <c r="AJ21" i="2" s="1"/>
  <c r="AI20" i="2"/>
  <c r="AI23" i="2" s="1"/>
  <c r="AH20" i="2"/>
  <c r="AH23" i="2" s="1"/>
  <c r="AG20" i="2"/>
  <c r="AG23" i="2" s="1"/>
  <c r="AF20" i="2"/>
  <c r="AF21" i="2" s="1"/>
  <c r="AE20" i="2"/>
  <c r="AE23" i="2" s="1"/>
  <c r="AD20" i="2"/>
  <c r="AD23" i="2" s="1"/>
  <c r="AC20" i="2"/>
  <c r="AC23" i="2" s="1"/>
  <c r="AB20" i="2"/>
  <c r="AB21" i="2" s="1"/>
  <c r="AA20" i="2"/>
  <c r="AA23" i="2" s="1"/>
  <c r="Z20" i="2"/>
  <c r="Z23" i="2" s="1"/>
  <c r="Y20" i="2"/>
  <c r="Y23" i="2" s="1"/>
  <c r="X20" i="2"/>
  <c r="X23" i="2" s="1"/>
  <c r="W20" i="2"/>
  <c r="W23" i="2" s="1"/>
  <c r="V20" i="2"/>
  <c r="V23" i="2" s="1"/>
  <c r="U20" i="2"/>
  <c r="U23" i="2" s="1"/>
  <c r="T20" i="2"/>
  <c r="T21" i="2" s="1"/>
  <c r="R20" i="2"/>
  <c r="R23" i="2" s="1"/>
  <c r="Q20" i="2"/>
  <c r="Q23" i="2" s="1"/>
  <c r="P20" i="2"/>
  <c r="P21" i="2" s="1"/>
  <c r="O20" i="2"/>
  <c r="N20" i="2"/>
  <c r="N23" i="2" s="1"/>
  <c r="M20" i="2"/>
  <c r="M23" i="2" s="1"/>
  <c r="L20" i="2"/>
  <c r="L23" i="2" s="1"/>
  <c r="K20" i="2"/>
  <c r="J20" i="2"/>
  <c r="J23" i="2" s="1"/>
  <c r="I20" i="2"/>
  <c r="I23" i="2" s="1"/>
  <c r="H20" i="2"/>
  <c r="H21" i="2" s="1"/>
  <c r="G20" i="2"/>
  <c r="F20" i="2"/>
  <c r="F23" i="2" s="1"/>
  <c r="E20" i="2"/>
  <c r="E23" i="2" s="1"/>
  <c r="D20" i="2"/>
  <c r="D23" i="2" s="1"/>
  <c r="C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Q21" i="2" l="1"/>
  <c r="I23" i="1"/>
  <c r="H21" i="1"/>
  <c r="Q23" i="1"/>
  <c r="I21" i="2"/>
  <c r="P21" i="1"/>
  <c r="D21" i="2"/>
  <c r="L21" i="2"/>
  <c r="D23" i="1"/>
  <c r="L23" i="1"/>
  <c r="H23" i="2"/>
  <c r="P23" i="2"/>
  <c r="AJ21" i="1"/>
  <c r="E21" i="2"/>
  <c r="M21" i="2"/>
  <c r="E23" i="1"/>
  <c r="M23" i="1"/>
  <c r="X23" i="1"/>
  <c r="B29" i="3"/>
  <c r="T21" i="1"/>
  <c r="AN23" i="1"/>
  <c r="C23" i="2"/>
  <c r="C21" i="2"/>
  <c r="B20" i="2"/>
  <c r="B23" i="2" s="1"/>
  <c r="G23" i="2"/>
  <c r="G21" i="2"/>
  <c r="O23" i="2"/>
  <c r="O21" i="2"/>
  <c r="X21" i="2"/>
  <c r="AN21" i="2"/>
  <c r="AB23" i="2"/>
  <c r="AF23" i="2"/>
  <c r="C23" i="1"/>
  <c r="C21" i="1"/>
  <c r="B20" i="1"/>
  <c r="B23" i="1" s="1"/>
  <c r="G23" i="1"/>
  <c r="G21" i="1"/>
  <c r="K23" i="1"/>
  <c r="K21" i="1"/>
  <c r="O23" i="1"/>
  <c r="O21" i="1"/>
  <c r="AB23" i="1"/>
  <c r="T23" i="2"/>
  <c r="AJ23" i="2"/>
  <c r="AF23" i="1"/>
  <c r="K23" i="2"/>
  <c r="K21" i="2"/>
  <c r="U21" i="2"/>
  <c r="Y21" i="2"/>
  <c r="AC21" i="2"/>
  <c r="AG21" i="2"/>
  <c r="AK21" i="2"/>
  <c r="AO21" i="2"/>
  <c r="U21" i="1"/>
  <c r="Y21" i="1"/>
  <c r="AC21" i="1"/>
  <c r="AG21" i="1"/>
  <c r="AK21" i="1"/>
  <c r="AO21" i="1"/>
  <c r="F21" i="2"/>
  <c r="J21" i="2"/>
  <c r="N21" i="2"/>
  <c r="R21" i="2"/>
  <c r="V21" i="2"/>
  <c r="Z21" i="2"/>
  <c r="AD21" i="2"/>
  <c r="AH21" i="2"/>
  <c r="AL21" i="2"/>
  <c r="F21" i="1"/>
  <c r="J21" i="1"/>
  <c r="N21" i="1"/>
  <c r="R21" i="1"/>
  <c r="V21" i="1"/>
  <c r="Z21" i="1"/>
  <c r="AD21" i="1"/>
  <c r="AH21" i="1"/>
  <c r="AL21" i="1"/>
  <c r="W21" i="2"/>
  <c r="AA21" i="2"/>
  <c r="AE21" i="2"/>
  <c r="AI21" i="2"/>
  <c r="AM21" i="2"/>
  <c r="W21" i="1"/>
  <c r="AA21" i="1"/>
  <c r="AE21" i="1"/>
  <c r="AI21" i="1"/>
  <c r="AM21" i="1"/>
  <c r="B21" i="1" l="1"/>
  <c r="B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Weber</author>
  </authors>
  <commentList>
    <comment ref="O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plus 26886 cases of interference to DTT caused by 700/800 MHz LTE</t>
        </r>
      </text>
    </comment>
    <comment ref="L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4 cases more than reported as sum</t>
        </r>
      </text>
    </comment>
    <comment ref="M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10 cases more than reported as sum</t>
        </r>
      </text>
    </comment>
    <comment ref="W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10 cases more than reported as sum</t>
        </r>
      </text>
    </comment>
    <comment ref="AM2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21 cases more than reported under total sum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Weber</author>
  </authors>
  <commentList>
    <comment ref="O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plus 26886 cases of interference to DTT caused by 700/800 MHz LTE</t>
        </r>
      </text>
    </comment>
    <comment ref="L2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4 cases more than reported as sum</t>
        </r>
      </text>
    </comment>
    <comment ref="M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10 cases more than reported as sum</t>
        </r>
      </text>
    </comment>
    <comment ref="W2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10 cases more than reported as sum</t>
        </r>
      </text>
    </comment>
    <comment ref="AM20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Thomas Weber:</t>
        </r>
        <r>
          <rPr>
            <sz val="9"/>
            <color indexed="81"/>
            <rFont val="Tahoma"/>
            <family val="2"/>
          </rPr>
          <t xml:space="preserve">
21 cases more than reported under total sum</t>
        </r>
      </text>
    </comment>
  </commentList>
</comments>
</file>

<file path=xl/sharedStrings.xml><?xml version="1.0" encoding="utf-8"?>
<sst xmlns="http://schemas.openxmlformats.org/spreadsheetml/2006/main" count="1174" uniqueCount="138">
  <si>
    <t>Service Category</t>
  </si>
  <si>
    <t>Sum per category</t>
  </si>
  <si>
    <t>Austria</t>
  </si>
  <si>
    <t>Bulgaria</t>
  </si>
  <si>
    <t>Belarus</t>
  </si>
  <si>
    <t>Belgium</t>
  </si>
  <si>
    <t>Czech Rep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</si>
  <si>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</si>
  <si>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</si>
  <si>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</si>
  <si>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</si>
  <si>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</si>
  <si>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</si>
  <si>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</si>
  <si>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</si>
  <si>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</si>
  <si>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</si>
  <si>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</si>
  <si>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</si>
  <si>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</si>
  <si>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</si>
  <si>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</si>
  <si>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FYROM (Maced.)</t>
  </si>
  <si>
    <t>Malta</t>
  </si>
  <si>
    <t>Montenegro</t>
  </si>
  <si>
    <t>Moldova</t>
  </si>
  <si>
    <t>NL</t>
  </si>
  <si>
    <t>Norway</t>
  </si>
  <si>
    <t>Portugal</t>
  </si>
  <si>
    <t>Romania</t>
  </si>
  <si>
    <t>Slovenia</t>
  </si>
  <si>
    <t>Serbia</t>
  </si>
  <si>
    <t>Slovak Rep.</t>
  </si>
  <si>
    <t>Spain</t>
  </si>
  <si>
    <t>UK</t>
  </si>
  <si>
    <t>Sweden</t>
  </si>
  <si>
    <t>Switzerland</t>
  </si>
  <si>
    <t>Maritime including inland waterways (HF, VHF, UHF, EPIRB, AIS etc.)</t>
  </si>
  <si>
    <t>Fixed service</t>
  </si>
  <si>
    <t>Land mobile (PMR), professional telecommand and telemetry systems</t>
  </si>
  <si>
    <t>Public mobile networks (GSM/IMT/PAMR)</t>
  </si>
  <si>
    <t>Terrestrial Video Broadcasting UHF</t>
  </si>
  <si>
    <t>Terrestrial Video Broadcasting VHF</t>
  </si>
  <si>
    <t>Terrestrial Sound Broadcasting</t>
  </si>
  <si>
    <t>Satellite broadcasting receivers</t>
  </si>
  <si>
    <t>Land and satellite navigation systems as well as radiolocation (civil)</t>
  </si>
  <si>
    <t>Aeronautical services (communication, navigation and surveillance)</t>
  </si>
  <si>
    <t>Radio amateur service</t>
  </si>
  <si>
    <t>SRD applications including PMSE (ERC Rec. 70-03)</t>
  </si>
  <si>
    <t>Satellite services (MSS, FSS, not counting SAT Broadcasting to home)</t>
  </si>
  <si>
    <t>Others Radio applications</t>
  </si>
  <si>
    <t>Illegal use of radio devices</t>
  </si>
  <si>
    <t>Non radio devices (electric appliances)</t>
  </si>
  <si>
    <t>Interference source unknown/vanished</t>
  </si>
  <si>
    <t>Total number of cases</t>
  </si>
  <si>
    <t>Bosnia Herz.</t>
  </si>
  <si>
    <t>Ukraine</t>
  </si>
  <si>
    <t>Turkey</t>
  </si>
  <si>
    <t>Russia</t>
  </si>
  <si>
    <t>Total number of cases without interference source vanished/unknown:</t>
  </si>
  <si>
    <t>Interference Cases 2014 - Source</t>
  </si>
  <si>
    <t>Interference Cases 2015 - Source</t>
  </si>
  <si>
    <t>No figures mentioned</t>
  </si>
  <si>
    <t>No information</t>
  </si>
  <si>
    <t>10* these cases are included in row 4 as interference of digital cellular systems</t>
  </si>
  <si>
    <t>% Source unknown/vanished</t>
  </si>
  <si>
    <t>Illegal use: 21 of total 69 sources</t>
  </si>
  <si>
    <t>Yellow: different summation given - check</t>
  </si>
  <si>
    <t>Did not provide an answer</t>
  </si>
  <si>
    <t>Spain have inserted comments to all figures</t>
  </si>
  <si>
    <t xml:space="preserve">Amateur and Amateur-satellite </t>
  </si>
  <si>
    <t>Number of interfe-ring sources</t>
  </si>
  <si>
    <t>Reasons (see note A2-1)</t>
  </si>
  <si>
    <t>Domestic Interference</t>
  </si>
  <si>
    <t>Interference coming from abroad</t>
  </si>
  <si>
    <t xml:space="preserve">The source is a non-compliant radio device </t>
  </si>
  <si>
    <t>The source is a compliant radio device, but is used without a license</t>
  </si>
  <si>
    <t>The source is a compliant and licensed device that operates exceeding radio licence parameters</t>
  </si>
  <si>
    <t>The source is faulty radio equipment.</t>
  </si>
  <si>
    <t>The cause of interference is faulty network or frequency planning</t>
  </si>
  <si>
    <t>Intermodula-tion or other EMC issues</t>
  </si>
  <si>
    <t>Other reasons</t>
  </si>
  <si>
    <t>Country</t>
  </si>
  <si>
    <t>Bosnia Herzegovina</t>
  </si>
  <si>
    <t>Czech Republic</t>
  </si>
  <si>
    <t>Russian Federation</t>
  </si>
  <si>
    <t>Slovakia</t>
  </si>
  <si>
    <t>Total</t>
  </si>
  <si>
    <t>SUI/LIE</t>
  </si>
  <si>
    <t>Interference Cases 2016 - Source</t>
  </si>
  <si>
    <t>NL included some comments</t>
  </si>
  <si>
    <t>Azerbaijan</t>
  </si>
  <si>
    <t>Interference Cases 2017 - Source</t>
  </si>
  <si>
    <t>Georgia</t>
  </si>
  <si>
    <t>NEW</t>
  </si>
  <si>
    <t>Increase (+) / Decrease (-) of cases in 2017 with respect to 2016</t>
  </si>
  <si>
    <t>Significant reduction of interference cases</t>
  </si>
  <si>
    <t>Estability in number of interference cases</t>
  </si>
  <si>
    <t>Significant increase of interference cases</t>
  </si>
  <si>
    <t>Sum per category in 2017</t>
  </si>
  <si>
    <t>Percentage of total cases in 2017</t>
  </si>
  <si>
    <t>Sum per category in 2016</t>
  </si>
  <si>
    <t>Percentage of total cases in 2016</t>
  </si>
  <si>
    <t>Difference between 2016 and 2017 (%)</t>
  </si>
  <si>
    <t>Total number of cases (including interference source vanished/unknown)</t>
  </si>
  <si>
    <t>Interference Cases 2018 - Source</t>
  </si>
  <si>
    <t>Netherlands</t>
  </si>
  <si>
    <t>North Macedonia</t>
  </si>
  <si>
    <t>1 Maritime including inland waterways (HF, VHF, UHF, EPIRB, AIS etc.)</t>
  </si>
  <si>
    <t>2 Fixed service</t>
  </si>
  <si>
    <t>3 Land mobile (PMR), professional telecommand and telemetry systems</t>
  </si>
  <si>
    <t>4 Public mobile networks (GSM/IMT/PAMR)</t>
  </si>
  <si>
    <t>5 Terrestrial Video Broadcasting UHF</t>
  </si>
  <si>
    <t>6 Terrestrial Video Broadcasting VHF</t>
  </si>
  <si>
    <t>7 Terrestrial Sound Broadcasting</t>
  </si>
  <si>
    <t>8 Satellite broadcasting receivers</t>
  </si>
  <si>
    <t>9 Land and satellite navigation systems as well as radiolocation (civil)</t>
  </si>
  <si>
    <t>9a Thereof meteorological radars (5600-5650 MHz)</t>
  </si>
  <si>
    <t>10 Aeronautical services (communication, navigation and surveillance)</t>
  </si>
  <si>
    <t xml:space="preserve">11 Radio amateur service </t>
  </si>
  <si>
    <t>12 SRD applications including PMSE (ERC Rec. 70-03)</t>
  </si>
  <si>
    <t>13 Satellite services (MSS, FSS, not counting SAT Broadcasting to home)</t>
  </si>
  <si>
    <t>14 Others Radio applications</t>
  </si>
  <si>
    <t>15 Illegal use of radio devices</t>
  </si>
  <si>
    <t>16 Non radio devices (electric appliances)</t>
  </si>
  <si>
    <t>17 Interference source unknown/vanished</t>
  </si>
  <si>
    <t>Total number of cases (excluding 9a and 12a) (calculated)</t>
  </si>
  <si>
    <t>Total number of reported cases  (as reported by Administrations)</t>
  </si>
  <si>
    <t>12a Thereof 5GHz RLANs</t>
  </si>
  <si>
    <t>N/A</t>
  </si>
  <si>
    <t>N</t>
  </si>
  <si>
    <t>Poland</t>
  </si>
  <si>
    <t>Interference Cases 2021 - Source</t>
  </si>
  <si>
    <t/>
  </si>
  <si>
    <t xml:space="preserve"> FSS</t>
  </si>
  <si>
    <t>Interference Cases 2022 - Source</t>
  </si>
  <si>
    <t>Interference Cases 2023 - Source</t>
  </si>
  <si>
    <t>Interference Cases 2024 -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</si>
</sst>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%"/>
  </numFmts>
  <fonts count="3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b/>
      <sz val="8"/>
      <color rgb="FF92D050"/>
      <name val="Calibri"/>
      <family val="2"/>
      <scheme val="minor"/>
    </font>
    <font>
      <sz val="9"/>
      <color rgb="FF92D050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8"/>
      <color theme="3" tint="0.59999389629810485"/>
      <name val="Calibri"/>
      <family val="2"/>
      <scheme val="minor"/>
    </font>
    <font>
      <sz val="9"/>
      <color theme="3" tint="0.59999389629810485"/>
      <name val="Calibri"/>
      <family val="2"/>
      <scheme val="minor"/>
    </font>
    <font>
      <sz val="10"/>
      <color rgb="FF92D05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6" xfId="0" applyFill="1" applyBorder="1"/>
    <xf numFmtId="0" fontId="5" fillId="0" borderId="0" xfId="0" applyFont="1"/>
    <xf numFmtId="1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/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/>
    <xf numFmtId="0" fontId="10" fillId="0" borderId="0" xfId="0" applyFont="1"/>
    <xf numFmtId="0" fontId="11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justify" vertical="center" wrapText="1"/>
    </xf>
    <xf numFmtId="0" fontId="15" fillId="0" borderId="6" xfId="0" applyFont="1" applyBorder="1"/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6" xfId="0" applyFont="1" applyBorder="1"/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/>
    <xf numFmtId="0" fontId="11" fillId="2" borderId="0" xfId="0" applyFont="1" applyFill="1"/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6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6" xfId="0" applyFont="1" applyBorder="1"/>
    <xf numFmtId="0" fontId="2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2" borderId="6" xfId="0" applyFont="1" applyFill="1" applyBorder="1"/>
    <xf numFmtId="0" fontId="26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0" fontId="26" fillId="0" borderId="6" xfId="0" applyFont="1" applyBorder="1"/>
    <xf numFmtId="0" fontId="28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" fontId="3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1" fillId="0" borderId="0" xfId="0" applyFont="1"/>
    <xf numFmtId="0" fontId="32" fillId="0" borderId="2" xfId="0" applyFont="1" applyBorder="1" applyAlignment="1">
      <alignment horizontal="center" vertical="center" wrapText="1"/>
    </xf>
    <xf numFmtId="0" fontId="33" fillId="0" borderId="0" xfId="0" applyFont="1"/>
    <xf numFmtId="164" fontId="0" fillId="0" borderId="6" xfId="0" applyNumberFormat="1" applyBorder="1"/>
    <xf numFmtId="0" fontId="0" fillId="7" borderId="0" xfId="0" applyFill="1"/>
    <xf numFmtId="0" fontId="0" fillId="3" borderId="0" xfId="0" applyFill="1"/>
    <xf numFmtId="0" fontId="0" fillId="8" borderId="0" xfId="0" applyFill="1"/>
    <xf numFmtId="0" fontId="1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0" applyNumberForma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37" fillId="0" borderId="4" xfId="0" applyFont="1" applyBorder="1"/>
    <xf numFmtId="0" fontId="16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Interference </a:t>
            </a:r>
          </a:p>
        </c:rich>
      </c:tx>
      <c:layout>
        <c:manualLayout>
          <c:xMode val="edge"/>
          <c:yMode val="edge"/>
          <c:x val="0.3819026684164479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'2024'!$A$28:$A$47</c:f>
              <c:strCache>
                <c:ptCount val="20"/>
                <c:pt idx="0">
                  <c:v>1 Maritime including inland waterways (HF, VHF, UHF, EPIRB, AIS etc.)</c:v>
                </c:pt>
                <c:pt idx="1">
                  <c:v>2 Fixed service</c:v>
                </c:pt>
                <c:pt idx="2">
                  <c:v>3 Land mobile (PMR), professional telecommand and telemetry systems</c:v>
                </c:pt>
                <c:pt idx="3">
                  <c:v>4 Public mobile networks (GSM/IMT/PAMR)</c:v>
                </c:pt>
                <c:pt idx="4">
                  <c:v>5 Terrestrial Video Broadcasting UHF</c:v>
                </c:pt>
                <c:pt idx="5">
                  <c:v>6 Terrestrial Video Broadcasting VHF</c:v>
                </c:pt>
                <c:pt idx="6">
                  <c:v>7 Terrestrial Sound Broadcasting</c:v>
                </c:pt>
                <c:pt idx="7">
                  <c:v>8 Satellite broadcasting receivers</c:v>
                </c:pt>
                <c:pt idx="8">
                  <c:v>9 Land and satellite navigation systems as well as radiolocation (civil)</c:v>
                </c:pt>
                <c:pt idx="9">
                  <c:v>9a Thereof meteorological radars (5600-5650 MHz)</c:v>
                </c:pt>
                <c:pt idx="10">
                  <c:v>10 Aeronautical services (communication, navigation and surveillance)</c:v>
                </c:pt>
                <c:pt idx="11">
                  <c:v>11 Radio amateur service </c:v>
                </c:pt>
                <c:pt idx="12">
                  <c:v>12 SRD applications including PMSE (ERC Rec. 70-03)</c:v>
                </c:pt>
                <c:pt idx="13">
                  <c:v>12a Thereof 5GHz RLANs</c:v>
                </c:pt>
                <c:pt idx="14">
                  <c:v>13 Satellite services (MSS, FSS, not counting SAT Broadcasting to home)</c:v>
                </c:pt>
                <c:pt idx="15">
                  <c:v>14 Others Radio applications</c:v>
                </c:pt>
                <c:pt idx="16">
                  <c:v>15 Illegal use of radio devices</c:v>
                </c:pt>
                <c:pt idx="17">
                  <c:v>16 Non radio devices (electric appliances)</c:v>
                </c:pt>
                <c:pt idx="18">
                  <c:v>17 Interference source unknown/vanished</c:v>
                </c:pt>
                <c:pt idx="19">
                  <c:v>Total number of cases (excluding 9a and 12a) (calculated)</c:v>
                </c:pt>
              </c:strCache>
            </c:strRef>
          </c:cat>
          <c:val>
            <c:numRef>
              <c:f>'2024'!$B$28:$B$47</c:f>
              <c:numCache>
                <c:formatCode>General</c:formatCode>
                <c:ptCount val="20"/>
                <c:pt idx="0">
                  <c:v>140</c:v>
                </c:pt>
                <c:pt idx="1">
                  <c:v>67</c:v>
                </c:pt>
                <c:pt idx="2">
                  <c:v>208</c:v>
                </c:pt>
                <c:pt idx="3">
                  <c:v>1406</c:v>
                </c:pt>
                <c:pt idx="4">
                  <c:v>69</c:v>
                </c:pt>
                <c:pt idx="5">
                  <c:v>14</c:v>
                </c:pt>
                <c:pt idx="6">
                  <c:v>1042</c:v>
                </c:pt>
                <c:pt idx="7">
                  <c:v>49</c:v>
                </c:pt>
                <c:pt idx="8">
                  <c:v>53</c:v>
                </c:pt>
                <c:pt idx="9">
                  <c:v>8</c:v>
                </c:pt>
                <c:pt idx="10">
                  <c:v>121</c:v>
                </c:pt>
                <c:pt idx="11">
                  <c:v>123</c:v>
                </c:pt>
                <c:pt idx="12">
                  <c:v>1299</c:v>
                </c:pt>
                <c:pt idx="13">
                  <c:v>752</c:v>
                </c:pt>
                <c:pt idx="14">
                  <c:v>8</c:v>
                </c:pt>
                <c:pt idx="15">
                  <c:v>1259</c:v>
                </c:pt>
                <c:pt idx="16">
                  <c:v>9737</c:v>
                </c:pt>
                <c:pt idx="17">
                  <c:v>932</c:v>
                </c:pt>
                <c:pt idx="18">
                  <c:v>6310</c:v>
                </c:pt>
                <c:pt idx="19">
                  <c:v>22837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E-45AB-8BBB-7D0C710C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679664"/>
        <c:axId val="1211681104"/>
      </c:barChart>
      <c:catAx>
        <c:axId val="121167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681104"/>
        <c:crosses val="autoZero"/>
        <c:auto val="1"/>
        <c:lblAlgn val="ctr"/>
        <c:lblOffset val="100"/>
        <c:noMultiLvlLbl val="0"/>
      </c:catAx>
      <c:valAx>
        <c:axId val="121168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67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Interference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'2023'!$A$28:$A$47</c:f>
              <c:strCache>
                <c:ptCount val="20"/>
                <c:pt idx="0">
                  <c:v>1 Maritime including inland waterways (HF, VHF, UHF, EPIRB, AIS etc.)</c:v>
                </c:pt>
                <c:pt idx="1">
                  <c:v>2 Fixed service</c:v>
                </c:pt>
                <c:pt idx="2">
                  <c:v>3 Land mobile (PMR), professional telecommand and telemetry systems</c:v>
                </c:pt>
                <c:pt idx="3">
                  <c:v>4 Public mobile networks (GSM/IMT/PAMR)</c:v>
                </c:pt>
                <c:pt idx="4">
                  <c:v>5 Terrestrial Video Broadcasting UHF</c:v>
                </c:pt>
                <c:pt idx="5">
                  <c:v>6 Terrestrial Video Broadcasting VHF</c:v>
                </c:pt>
                <c:pt idx="6">
                  <c:v>7 Terrestrial Sound Broadcasting</c:v>
                </c:pt>
                <c:pt idx="7">
                  <c:v>8 Satellite broadcasting receivers</c:v>
                </c:pt>
                <c:pt idx="8">
                  <c:v>9 Land and satellite navigation systems as well as radiolocation (civil)</c:v>
                </c:pt>
                <c:pt idx="9">
                  <c:v>9a Thereof meteorological radars (5600-5650 MHz)</c:v>
                </c:pt>
                <c:pt idx="10">
                  <c:v>10 Aeronautical services (communication, navigation and surveillance)</c:v>
                </c:pt>
                <c:pt idx="11">
                  <c:v>11 Radio amateur service </c:v>
                </c:pt>
                <c:pt idx="12">
                  <c:v>12 SRD applications including PMSE (ERC Rec. 70-03)</c:v>
                </c:pt>
                <c:pt idx="13">
                  <c:v>12a Thereof 5GHz RLANs</c:v>
                </c:pt>
                <c:pt idx="14">
                  <c:v>13 Satellite services (MSS, FSS, not counting SAT Broadcasting to home)</c:v>
                </c:pt>
                <c:pt idx="15">
                  <c:v>14 Others Radio applications</c:v>
                </c:pt>
                <c:pt idx="16">
                  <c:v>15 Illegal use of radio devices</c:v>
                </c:pt>
                <c:pt idx="17">
                  <c:v>16 Non radio devices (electric appliances)</c:v>
                </c:pt>
                <c:pt idx="18">
                  <c:v>17 Interference source unknown/vanished</c:v>
                </c:pt>
                <c:pt idx="19">
                  <c:v>Total number of cases (excluding 9a and 12a) (calculated)</c:v>
                </c:pt>
              </c:strCache>
            </c:strRef>
          </c:cat>
          <c:val>
            <c:numRef>
              <c:f>'2023'!$B$28:$B$47</c:f>
              <c:numCache>
                <c:formatCode>General</c:formatCode>
                <c:ptCount val="20"/>
                <c:pt idx="0">
                  <c:v>134</c:v>
                </c:pt>
                <c:pt idx="1">
                  <c:v>80</c:v>
                </c:pt>
                <c:pt idx="2">
                  <c:v>161</c:v>
                </c:pt>
                <c:pt idx="3">
                  <c:v>1288</c:v>
                </c:pt>
                <c:pt idx="4">
                  <c:v>115</c:v>
                </c:pt>
                <c:pt idx="5">
                  <c:v>11</c:v>
                </c:pt>
                <c:pt idx="6">
                  <c:v>1168</c:v>
                </c:pt>
                <c:pt idx="7">
                  <c:v>92</c:v>
                </c:pt>
                <c:pt idx="8">
                  <c:v>21</c:v>
                </c:pt>
                <c:pt idx="9">
                  <c:v>2</c:v>
                </c:pt>
                <c:pt idx="10">
                  <c:v>101</c:v>
                </c:pt>
                <c:pt idx="11">
                  <c:v>169</c:v>
                </c:pt>
                <c:pt idx="12">
                  <c:v>790</c:v>
                </c:pt>
                <c:pt idx="13">
                  <c:v>545</c:v>
                </c:pt>
                <c:pt idx="14">
                  <c:v>12</c:v>
                </c:pt>
                <c:pt idx="15">
                  <c:v>1582</c:v>
                </c:pt>
                <c:pt idx="16">
                  <c:v>3130</c:v>
                </c:pt>
                <c:pt idx="17">
                  <c:v>1081</c:v>
                </c:pt>
                <c:pt idx="18">
                  <c:v>6198</c:v>
                </c:pt>
                <c:pt idx="1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ECC-B67A-6A6B0C12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6826080"/>
        <c:axId val="1636826496"/>
      </c:barChart>
      <c:catAx>
        <c:axId val="16368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496"/>
        <c:crosses val="autoZero"/>
        <c:auto val="1"/>
        <c:lblAlgn val="ctr"/>
        <c:lblOffset val="100"/>
        <c:noMultiLvlLbl val="0"/>
      </c:catAx>
      <c:valAx>
        <c:axId val="16368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0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'2022'!$A$28:$A$47</c:f>
              <c:strCache>
                <c:ptCount val="20"/>
                <c:pt idx="0">
                  <c:v>1 Maritime including inland waterways (HF, VHF, UHF, EPIRB, AIS etc.)</c:v>
                </c:pt>
                <c:pt idx="1">
                  <c:v>2 Fixed service</c:v>
                </c:pt>
                <c:pt idx="2">
                  <c:v>3 Land mobile (PMR), professional telecommand and telemetry systems</c:v>
                </c:pt>
                <c:pt idx="3">
                  <c:v>4 Public mobile networks (GSM/IMT/PAMR)</c:v>
                </c:pt>
                <c:pt idx="4">
                  <c:v>5 Terrestrial Video Broadcasting UHF</c:v>
                </c:pt>
                <c:pt idx="5">
                  <c:v>6 Terrestrial Video Broadcasting VHF</c:v>
                </c:pt>
                <c:pt idx="6">
                  <c:v>7 Terrestrial Sound Broadcasting</c:v>
                </c:pt>
                <c:pt idx="7">
                  <c:v>8 Satellite broadcasting receivers</c:v>
                </c:pt>
                <c:pt idx="8">
                  <c:v>9 Land and satellite navigation systems as well as radiolocation (civil)</c:v>
                </c:pt>
                <c:pt idx="9">
                  <c:v>9a Thereof meteorological radars (5600-5650 MHz)</c:v>
                </c:pt>
                <c:pt idx="10">
                  <c:v>10 Aeronautical services (communication, navigation and surveillance)</c:v>
                </c:pt>
                <c:pt idx="11">
                  <c:v>11 Radio amateur service </c:v>
                </c:pt>
                <c:pt idx="12">
                  <c:v>12 SRD applications including PMSE (ERC Rec. 70-03)</c:v>
                </c:pt>
                <c:pt idx="13">
                  <c:v>12a Thereof 5GHz RLANs</c:v>
                </c:pt>
                <c:pt idx="14">
                  <c:v>13 Satellite services (MSS, FSS, not counting SAT Broadcasting to home)</c:v>
                </c:pt>
                <c:pt idx="15">
                  <c:v>14 Others Radio applications</c:v>
                </c:pt>
                <c:pt idx="16">
                  <c:v>15 Illegal use of radio devices</c:v>
                </c:pt>
                <c:pt idx="17">
                  <c:v>16 Non radio devices (electric appliances)</c:v>
                </c:pt>
                <c:pt idx="18">
                  <c:v>17 Interference source unknown/vanished</c:v>
                </c:pt>
                <c:pt idx="19">
                  <c:v>Total number of cases (excluding 9a and 12a) (calculated)</c:v>
                </c:pt>
              </c:strCache>
            </c:strRef>
          </c:cat>
          <c:val>
            <c:numRef>
              <c:f>'2022'!$B$28:$B$47</c:f>
              <c:numCache>
                <c:formatCode>General</c:formatCode>
                <c:ptCount val="20"/>
                <c:pt idx="0">
                  <c:v>214</c:v>
                </c:pt>
                <c:pt idx="1">
                  <c:v>217</c:v>
                </c:pt>
                <c:pt idx="2">
                  <c:v>249</c:v>
                </c:pt>
                <c:pt idx="3">
                  <c:v>9034</c:v>
                </c:pt>
                <c:pt idx="4">
                  <c:v>2758</c:v>
                </c:pt>
                <c:pt idx="5">
                  <c:v>19</c:v>
                </c:pt>
                <c:pt idx="6">
                  <c:v>1107</c:v>
                </c:pt>
                <c:pt idx="7">
                  <c:v>14</c:v>
                </c:pt>
                <c:pt idx="8">
                  <c:v>54</c:v>
                </c:pt>
                <c:pt idx="9">
                  <c:v>18</c:v>
                </c:pt>
                <c:pt idx="10">
                  <c:v>111</c:v>
                </c:pt>
                <c:pt idx="11">
                  <c:v>151</c:v>
                </c:pt>
                <c:pt idx="12">
                  <c:v>958</c:v>
                </c:pt>
                <c:pt idx="13">
                  <c:v>413</c:v>
                </c:pt>
                <c:pt idx="14">
                  <c:v>3</c:v>
                </c:pt>
                <c:pt idx="15">
                  <c:v>987</c:v>
                </c:pt>
                <c:pt idx="16">
                  <c:v>3374</c:v>
                </c:pt>
                <c:pt idx="17">
                  <c:v>2382</c:v>
                </c:pt>
                <c:pt idx="18">
                  <c:v>13482</c:v>
                </c:pt>
                <c:pt idx="19">
                  <c:v>35114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0-4975-96CE-9FABF9D3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826080"/>
        <c:axId val="1636826496"/>
      </c:barChart>
      <c:catAx>
        <c:axId val="16368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496"/>
        <c:crosses val="autoZero"/>
        <c:auto val="1"/>
        <c:lblAlgn val="ctr"/>
        <c:lblOffset val="100"/>
        <c:noMultiLvlLbl val="0"/>
      </c:catAx>
      <c:valAx>
        <c:axId val="16368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'2021'!$A$28:$A$47</c:f>
              <c:strCache>
                <c:ptCount val="20"/>
                <c:pt idx="0">
                  <c:v>1 Maritime including inland waterways (HF, VHF, UHF, EPIRB, AIS etc.)</c:v>
                </c:pt>
                <c:pt idx="1">
                  <c:v>2 Fixed service</c:v>
                </c:pt>
                <c:pt idx="2">
                  <c:v>3 Land mobile (PMR), professional telecommand and telemetry systems</c:v>
                </c:pt>
                <c:pt idx="3">
                  <c:v>4 Public mobile networks (GSM/IMT/PAMR)</c:v>
                </c:pt>
                <c:pt idx="4">
                  <c:v>5 Terrestrial Video Broadcasting UHF</c:v>
                </c:pt>
                <c:pt idx="5">
                  <c:v>6 Terrestrial Video Broadcasting VHF</c:v>
                </c:pt>
                <c:pt idx="6">
                  <c:v>7 Terrestrial Sound Broadcasting</c:v>
                </c:pt>
                <c:pt idx="7">
                  <c:v>8 Satellite broadcasting receivers</c:v>
                </c:pt>
                <c:pt idx="8">
                  <c:v>9 Land and satellite navigation systems as well as radiolocation (civil)</c:v>
                </c:pt>
                <c:pt idx="9">
                  <c:v>9a Thereof meteorological radars (5600-5650 MHz)</c:v>
                </c:pt>
                <c:pt idx="10">
                  <c:v>10 Aeronautical services (communication, navigation and surveillance)</c:v>
                </c:pt>
                <c:pt idx="11">
                  <c:v>11 Radio amateur service </c:v>
                </c:pt>
                <c:pt idx="12">
                  <c:v>12 SRD applications including PMSE (ERC Rec. 70-03)</c:v>
                </c:pt>
                <c:pt idx="13">
                  <c:v>12a Thereof 5GHz RLANs</c:v>
                </c:pt>
                <c:pt idx="14">
                  <c:v>13 Satellite services (MSS, FSS, not counting SAT Broadcasting to home)</c:v>
                </c:pt>
                <c:pt idx="15">
                  <c:v>14 Others Radio applications</c:v>
                </c:pt>
                <c:pt idx="16">
                  <c:v>15 Illegal use of radio devices</c:v>
                </c:pt>
                <c:pt idx="17">
                  <c:v>16 Non radio devices (electric appliances)</c:v>
                </c:pt>
                <c:pt idx="18">
                  <c:v>17 Interference source unknown/vanished</c:v>
                </c:pt>
                <c:pt idx="19">
                  <c:v>Total number of cases (excluding 9a and 12a) (calculated)</c:v>
                </c:pt>
              </c:strCache>
            </c:strRef>
          </c:cat>
          <c:val>
            <c:numRef>
              <c:f>'2021'!$B$28:$B$47</c:f>
              <c:numCache>
                <c:formatCode>General</c:formatCode>
                <c:ptCount val="20"/>
                <c:pt idx="0">
                  <c:v>127</c:v>
                </c:pt>
                <c:pt idx="1">
                  <c:v>535</c:v>
                </c:pt>
                <c:pt idx="2">
                  <c:v>600</c:v>
                </c:pt>
                <c:pt idx="3">
                  <c:v>10085</c:v>
                </c:pt>
                <c:pt idx="4">
                  <c:v>420</c:v>
                </c:pt>
                <c:pt idx="5">
                  <c:v>44</c:v>
                </c:pt>
                <c:pt idx="6">
                  <c:v>512</c:v>
                </c:pt>
                <c:pt idx="7">
                  <c:v>22</c:v>
                </c:pt>
                <c:pt idx="8">
                  <c:v>81</c:v>
                </c:pt>
                <c:pt idx="9">
                  <c:v>52</c:v>
                </c:pt>
                <c:pt idx="10">
                  <c:v>98</c:v>
                </c:pt>
                <c:pt idx="11">
                  <c:v>218</c:v>
                </c:pt>
                <c:pt idx="12">
                  <c:v>762</c:v>
                </c:pt>
                <c:pt idx="13">
                  <c:v>373</c:v>
                </c:pt>
                <c:pt idx="14">
                  <c:v>13</c:v>
                </c:pt>
                <c:pt idx="15">
                  <c:v>2275</c:v>
                </c:pt>
                <c:pt idx="16">
                  <c:v>3035</c:v>
                </c:pt>
                <c:pt idx="17">
                  <c:v>1712</c:v>
                </c:pt>
                <c:pt idx="18">
                  <c:v>8048</c:v>
                </c:pt>
                <c:pt idx="19">
                  <c:v>28587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E-464C-B396-D06E5944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826080"/>
        <c:axId val="1636826496"/>
      </c:barChart>
      <c:catAx>
        <c:axId val="16368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496"/>
        <c:crosses val="autoZero"/>
        <c:auto val="1"/>
        <c:lblAlgn val="ctr"/>
        <c:lblOffset val="100"/>
        <c:noMultiLvlLbl val="0"/>
      </c:catAx>
      <c:valAx>
        <c:axId val="16368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2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'2018'!$B$27</c:f>
              <c:strCache>
                <c:ptCount val="1"/>
                <c:pt idx="0">
                  <c:v>Sum per category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'2018'!$A$28:$A$46</c:f>
              <c:strCache>
                <c:ptCount val="19"/>
                <c:pt idx="0">
                  <c:v>1 Maritime including inland waterways (HF, VHF, UHF, EPIRB, AIS etc.)</c:v>
                </c:pt>
                <c:pt idx="1">
                  <c:v>2 Fixed service</c:v>
                </c:pt>
                <c:pt idx="2">
                  <c:v>3 Land mobile (PMR), professional telecommand and telemetry systems</c:v>
                </c:pt>
                <c:pt idx="3">
                  <c:v>4 Public mobile networks (GSM/IMT/PAMR)</c:v>
                </c:pt>
                <c:pt idx="4">
                  <c:v>5 Terrestrial Video Broadcasting UHF</c:v>
                </c:pt>
                <c:pt idx="5">
                  <c:v>6 Terrestrial Video Broadcasting VHF</c:v>
                </c:pt>
                <c:pt idx="6">
                  <c:v>7 Terrestrial Sound Broadcasting</c:v>
                </c:pt>
                <c:pt idx="7">
                  <c:v>8 Satellite broadcasting receivers</c:v>
                </c:pt>
                <c:pt idx="8">
                  <c:v>9 Land and satellite navigation systems as well as radiolocation (civil)</c:v>
                </c:pt>
                <c:pt idx="9">
                  <c:v>9a Thereof meteorological radars (5600-5650 MHz)</c:v>
                </c:pt>
                <c:pt idx="10">
                  <c:v>10 Aeronautical services (communication, navigation and surveillance)</c:v>
                </c:pt>
                <c:pt idx="11">
                  <c:v>11 Radio amateur service </c:v>
                </c:pt>
                <c:pt idx="12">
                  <c:v>12 SRD applications including PMSE (ERC Rec. 70-03)</c:v>
                </c:pt>
                <c:pt idx="13">
                  <c:v>12a Thereof 5GHz RLANs</c:v>
                </c:pt>
                <c:pt idx="14">
                  <c:v>13 Satellite services (MSS, FSS, not counting SAT Broadcasting to home)</c:v>
                </c:pt>
                <c:pt idx="15">
                  <c:v>14 Others Radio applications</c:v>
                </c:pt>
                <c:pt idx="16">
                  <c:v>15 Illegal use of radio devices</c:v>
                </c:pt>
                <c:pt idx="17">
                  <c:v>16 Non radio devices (electric appliances)</c:v>
                </c:pt>
                <c:pt idx="18">
                  <c:v>17 Interference source unknown/vanished</c:v>
                </c:pt>
              </c:strCache>
            </c:strRef>
          </c:cat>
          <c:val>
            <c:numRef>
              <c:f>'2018'!$B$28:$B$46</c:f>
              <c:numCache>
                <c:formatCode>General</c:formatCode>
                <c:ptCount val="19"/>
                <c:pt idx="0">
                  <c:v>175</c:v>
                </c:pt>
                <c:pt idx="1">
                  <c:v>559</c:v>
                </c:pt>
                <c:pt idx="2">
                  <c:v>764</c:v>
                </c:pt>
                <c:pt idx="3">
                  <c:v>4611</c:v>
                </c:pt>
                <c:pt idx="4">
                  <c:v>1062</c:v>
                </c:pt>
                <c:pt idx="5">
                  <c:v>30</c:v>
                </c:pt>
                <c:pt idx="6">
                  <c:v>645</c:v>
                </c:pt>
                <c:pt idx="7">
                  <c:v>10</c:v>
                </c:pt>
                <c:pt idx="8">
                  <c:v>12</c:v>
                </c:pt>
                <c:pt idx="9">
                  <c:v>58</c:v>
                </c:pt>
                <c:pt idx="10">
                  <c:v>173</c:v>
                </c:pt>
                <c:pt idx="11">
                  <c:v>197</c:v>
                </c:pt>
                <c:pt idx="12">
                  <c:v>651</c:v>
                </c:pt>
                <c:pt idx="13">
                  <c:v>274</c:v>
                </c:pt>
                <c:pt idx="14">
                  <c:v>64</c:v>
                </c:pt>
                <c:pt idx="15">
                  <c:v>765</c:v>
                </c:pt>
                <c:pt idx="16">
                  <c:v>839</c:v>
                </c:pt>
                <c:pt idx="17">
                  <c:v>1206</c:v>
                </c:pt>
                <c:pt idx="18">
                  <c:v>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F-471E-8E74-D46B0BEC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6224"/>
        <c:axId val="72837760"/>
      </c:barChart>
      <c:catAx>
        <c:axId val="7283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837760"/>
        <c:crosses val="autoZero"/>
        <c:auto val="1"/>
        <c:lblAlgn val="ctr"/>
        <c:lblOffset val="100"/>
        <c:noMultiLvlLbl val="0"/>
      </c:catAx>
      <c:valAx>
        <c:axId val="72837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836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'Comparison 2016 and 2017'!$A$3:$A$19</c:f>
              <c:strCache>
                <c:ptCount val="17"/>
                <c:pt idx="0">
                  <c:v>Maritime including inland waterways (HF, VHF, UHF, EPIRB, AIS etc.)</c:v>
                </c:pt>
                <c:pt idx="1">
                  <c:v>Fixed service</c:v>
                </c:pt>
                <c:pt idx="2">
                  <c:v>Land mobile (PMR), professional telecommand and telemetry systems</c:v>
                </c:pt>
                <c:pt idx="3">
                  <c:v>Public mobile networks (GSM/IMT/PAMR)</c:v>
                </c:pt>
                <c:pt idx="4">
                  <c:v>Terrestrial Video Broadcasting UHF</c:v>
                </c:pt>
                <c:pt idx="5">
                  <c:v>Terrestrial Video Broadcasting VHF</c:v>
                </c:pt>
                <c:pt idx="6">
                  <c:v>Terrestrial Sound Broadcasting</c:v>
                </c:pt>
                <c:pt idx="7">
                  <c:v>Satellite broadcasting receivers</c:v>
                </c:pt>
                <c:pt idx="8">
                  <c:v>Land and satellite navigation systems as well as radiolocation (civil)</c:v>
                </c:pt>
                <c:pt idx="9">
                  <c:v>Aeronautical services (communication, navigation and surveillance)</c:v>
                </c:pt>
                <c:pt idx="10">
                  <c:v>Amateur and Amateur-satellite </c:v>
                </c:pt>
                <c:pt idx="11">
                  <c:v>SRD applications including PMSE (ERC Rec. 70-03)</c:v>
                </c:pt>
                <c:pt idx="12">
                  <c:v>Satellite services (MSS, FSS, not counting SAT Broadcasting to home)</c:v>
                </c:pt>
                <c:pt idx="13">
                  <c:v>Others Radio applications</c:v>
                </c:pt>
                <c:pt idx="14">
                  <c:v>Illegal use of radio devices</c:v>
                </c:pt>
                <c:pt idx="15">
                  <c:v>Non radio devices (electric appliances)</c:v>
                </c:pt>
                <c:pt idx="16">
                  <c:v>Interference source unknown/vanished</c:v>
                </c:pt>
              </c:strCache>
            </c:strRef>
          </c:cat>
          <c:val>
            <c:numRef>
              <c:f>'Comparison 2016 and 2017'!$B$3:$B$19</c:f>
              <c:numCache>
                <c:formatCode>General</c:formatCode>
                <c:ptCount val="17"/>
                <c:pt idx="0">
                  <c:v>154</c:v>
                </c:pt>
                <c:pt idx="1">
                  <c:v>282</c:v>
                </c:pt>
                <c:pt idx="2">
                  <c:v>617</c:v>
                </c:pt>
                <c:pt idx="3">
                  <c:v>3900</c:v>
                </c:pt>
                <c:pt idx="4">
                  <c:v>395</c:v>
                </c:pt>
                <c:pt idx="5">
                  <c:v>19</c:v>
                </c:pt>
                <c:pt idx="6">
                  <c:v>847</c:v>
                </c:pt>
                <c:pt idx="7">
                  <c:v>26</c:v>
                </c:pt>
                <c:pt idx="8">
                  <c:v>74</c:v>
                </c:pt>
                <c:pt idx="9">
                  <c:v>293</c:v>
                </c:pt>
                <c:pt idx="10">
                  <c:v>276</c:v>
                </c:pt>
                <c:pt idx="11">
                  <c:v>820</c:v>
                </c:pt>
                <c:pt idx="12">
                  <c:v>18</c:v>
                </c:pt>
                <c:pt idx="13">
                  <c:v>597</c:v>
                </c:pt>
                <c:pt idx="14">
                  <c:v>1415</c:v>
                </c:pt>
                <c:pt idx="15">
                  <c:v>1137</c:v>
                </c:pt>
                <c:pt idx="16">
                  <c:v>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F-4F5F-AFBC-3F2475FF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50784"/>
        <c:axId val="129258624"/>
      </c:barChart>
      <c:catAx>
        <c:axId val="10095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9258624"/>
        <c:crosses val="autoZero"/>
        <c:auto val="1"/>
        <c:lblAlgn val="ctr"/>
        <c:lblOffset val="100"/>
        <c:noMultiLvlLbl val="0"/>
      </c:catAx>
      <c:valAx>
        <c:axId val="12925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5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27</xdr:row>
      <xdr:rowOff>11430</xdr:rowOff>
    </xdr:from>
    <xdr:to>
      <xdr:col>13</xdr:col>
      <xdr:colOff>342900</xdr:colOff>
      <xdr:row>51</xdr:row>
      <xdr:rowOff>144780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DFC8BE-F684-F1D0-8CF3-9659C90E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26</xdr:row>
      <xdr:rowOff>152400</xdr:rowOff>
    </xdr:from>
    <xdr:to>
      <xdr:col>15</xdr:col>
      <xdr:colOff>25400</xdr:colOff>
      <xdr:row>51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B04D0B-6C8D-40DC-924B-C32FDCBD7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15240</xdr:rowOff>
    </xdr:from>
    <xdr:to>
      <xdr:col>16</xdr:col>
      <xdr:colOff>7620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D56C44-4AF4-41A5-B7F1-8677D1A83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15240</xdr:rowOff>
    </xdr:from>
    <xdr:to>
      <xdr:col>16</xdr:col>
      <xdr:colOff>7620</xdr:colOff>
      <xdr:row>52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9F3579-8704-4EEC-BD51-9A6D15261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594366</xdr:colOff>
      <xdr:row>29</xdr:row>
      <xdr:rowOff>72390</xdr:rowOff>
    </xdr:from>
    <xdr:to>
      <xdr:col>20</xdr:col>
      <xdr:colOff>297180</xdr:colOff>
      <xdr:row>52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294410</xdr:colOff>
      <xdr:row>74</xdr:row>
      <xdr:rowOff>178377</xdr:rowOff>
    </xdr:from>
    <xdr:to>
      <xdr:col>16</xdr:col>
      <xdr:colOff>199159</xdr:colOff>
      <xdr:row>96</xdr:row>
      <xdr:rowOff>51954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6F10-7311-4E98-B454-3CF310CCF7AA}">
  <dimension ref="A1:AR47"/>
  <sheetViews>
    <sheetView tabSelected="1" topLeftCell="A13" workbookViewId="0">
      <selection activeCell="E25" sqref="E25"/>
    </sheetView>
  </sheetViews>
  <sheetFormatPr defaultRowHeight="14.4" x14ac:dyDescent="0.3"/>
  <cols>
    <col min="1" max="1" width="56.6640625" customWidth="1"/>
  </cols>
  <sheetData>
    <row r="1" spans="1:44" ht="26.4" thickBot="1" x14ac:dyDescent="0.55000000000000004">
      <c r="A1" s="20" t="s">
        <v>137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39"/>
      <c r="AD1" s="23"/>
      <c r="AE1" s="23"/>
      <c r="AF1" s="23"/>
      <c r="AG1" s="104"/>
      <c r="AH1" s="23"/>
      <c r="AI1" s="23"/>
      <c r="AJ1" s="23"/>
      <c r="AK1" s="104"/>
      <c r="AL1" s="23"/>
      <c r="AM1" s="23"/>
      <c r="AN1" s="23"/>
      <c r="AO1" s="23"/>
      <c r="AP1" s="23"/>
      <c r="AQ1" s="23"/>
      <c r="AR1" s="94"/>
    </row>
    <row r="2" spans="1:44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80" t="s">
        <v>3</v>
      </c>
      <c r="F2" s="80" t="s">
        <v>4</v>
      </c>
      <c r="G2" s="137" t="s">
        <v>5</v>
      </c>
      <c r="H2" s="137" t="s">
        <v>55</v>
      </c>
      <c r="I2" s="137" t="s">
        <v>7</v>
      </c>
      <c r="J2" s="137" t="s">
        <v>8</v>
      </c>
      <c r="K2" s="137" t="s">
        <v>6</v>
      </c>
      <c r="L2" s="137" t="s">
        <v>9</v>
      </c>
      <c r="M2" s="137" t="s">
        <v>10</v>
      </c>
      <c r="N2" s="137" t="s">
        <v>11</v>
      </c>
      <c r="O2" s="137" t="s">
        <v>12</v>
      </c>
      <c r="P2" s="137" t="s">
        <v>93</v>
      </c>
      <c r="Q2" s="137" t="s">
        <v>13</v>
      </c>
      <c r="R2" s="137" t="s">
        <v>14</v>
      </c>
      <c r="S2" s="137" t="s">
        <v>15</v>
      </c>
      <c r="T2" s="137" t="s">
        <v>16</v>
      </c>
      <c r="U2" s="137" t="s">
        <v>17</v>
      </c>
      <c r="V2" s="137" t="s">
        <v>18</v>
      </c>
      <c r="W2" s="137" t="s">
        <v>19</v>
      </c>
      <c r="X2" s="137" t="s">
        <v>20</v>
      </c>
      <c r="Y2" s="137" t="s">
        <v>21</v>
      </c>
      <c r="Z2" s="137" t="s">
        <v>23</v>
      </c>
      <c r="AA2" s="137" t="s">
        <v>25</v>
      </c>
      <c r="AB2" s="137" t="s">
        <v>24</v>
      </c>
      <c r="AC2" s="137" t="s">
        <v>106</v>
      </c>
      <c r="AD2" s="137" t="s">
        <v>107</v>
      </c>
      <c r="AE2" s="137" t="s">
        <v>27</v>
      </c>
      <c r="AF2" s="137" t="s">
        <v>131</v>
      </c>
      <c r="AG2" s="137" t="s">
        <v>28</v>
      </c>
      <c r="AH2" s="137" t="s">
        <v>29</v>
      </c>
      <c r="AI2" s="137" t="s">
        <v>85</v>
      </c>
      <c r="AJ2" s="137" t="s">
        <v>31</v>
      </c>
      <c r="AK2" s="137" t="s">
        <v>32</v>
      </c>
      <c r="AL2" s="137" t="s">
        <v>30</v>
      </c>
      <c r="AM2" s="137" t="s">
        <v>33</v>
      </c>
      <c r="AN2" s="137" t="s">
        <v>35</v>
      </c>
      <c r="AO2" s="137" t="s">
        <v>36</v>
      </c>
      <c r="AP2" s="137" t="s">
        <v>57</v>
      </c>
      <c r="AQ2" s="137" t="s">
        <v>34</v>
      </c>
      <c r="AR2" s="137" t="s">
        <v>56</v>
      </c>
    </row>
    <row r="3" spans="1:44" ht="22.95" customHeight="1" thickBot="1" x14ac:dyDescent="0.35">
      <c r="A3" s="5" t="s">
        <v>108</v>
      </c>
      <c r="B3" s="6">
        <f t="shared" ref="B3:B21" si="0">SUM(C3:AR3)</f>
        <v>140</v>
      </c>
      <c r="C3" s="138">
        <v>10</v>
      </c>
      <c r="D3" s="138">
        <v>0</v>
      </c>
      <c r="E3" s="139">
        <v>0</v>
      </c>
      <c r="F3" s="138"/>
      <c r="G3" s="138">
        <v>23</v>
      </c>
      <c r="H3" s="138">
        <v>0</v>
      </c>
      <c r="I3">
        <v>25</v>
      </c>
      <c r="J3" s="138">
        <v>0</v>
      </c>
      <c r="K3" s="138">
        <v>0</v>
      </c>
      <c r="L3" s="138">
        <v>4</v>
      </c>
      <c r="M3" s="138">
        <v>4</v>
      </c>
      <c r="N3" s="138">
        <v>0</v>
      </c>
      <c r="O3" s="138">
        <v>6</v>
      </c>
      <c r="P3" s="138"/>
      <c r="Q3" s="138">
        <v>6</v>
      </c>
      <c r="R3" s="138">
        <v>4</v>
      </c>
      <c r="S3" s="138">
        <v>0</v>
      </c>
      <c r="T3" s="138"/>
      <c r="U3" s="138">
        <v>0</v>
      </c>
      <c r="V3" s="138"/>
      <c r="W3" s="138">
        <v>0</v>
      </c>
      <c r="X3" s="138">
        <v>0</v>
      </c>
      <c r="Y3" s="138"/>
      <c r="Z3" s="138">
        <v>1</v>
      </c>
      <c r="AA3" s="138">
        <v>0</v>
      </c>
      <c r="AB3" s="138">
        <v>0</v>
      </c>
      <c r="AC3" s="138">
        <v>45</v>
      </c>
      <c r="AD3" s="138"/>
      <c r="AE3" s="138">
        <v>4</v>
      </c>
      <c r="AF3" s="138">
        <v>0</v>
      </c>
      <c r="AG3" s="138">
        <v>2</v>
      </c>
      <c r="AH3" s="138">
        <v>0</v>
      </c>
      <c r="AI3" s="138"/>
      <c r="AJ3" s="138">
        <v>0</v>
      </c>
      <c r="AK3" s="138">
        <v>0</v>
      </c>
      <c r="AL3" s="138">
        <v>0</v>
      </c>
      <c r="AM3" s="138">
        <v>1</v>
      </c>
      <c r="AN3" s="138"/>
      <c r="AO3" s="138">
        <v>0</v>
      </c>
      <c r="AP3" s="138">
        <v>1</v>
      </c>
      <c r="AQ3" s="138">
        <v>4</v>
      </c>
      <c r="AR3" s="138">
        <v>0</v>
      </c>
    </row>
    <row r="4" spans="1:44" ht="15" thickBot="1" x14ac:dyDescent="0.35">
      <c r="A4" s="7" t="s">
        <v>109</v>
      </c>
      <c r="B4" s="6">
        <f t="shared" si="0"/>
        <v>67</v>
      </c>
      <c r="C4" s="138">
        <v>4</v>
      </c>
      <c r="D4" s="138">
        <v>0</v>
      </c>
      <c r="E4" s="139">
        <v>3</v>
      </c>
      <c r="F4" s="138"/>
      <c r="G4" s="138">
        <v>0</v>
      </c>
      <c r="H4" s="138">
        <v>0</v>
      </c>
      <c r="I4">
        <v>1</v>
      </c>
      <c r="J4" s="138">
        <v>0</v>
      </c>
      <c r="K4" s="138">
        <v>4</v>
      </c>
      <c r="L4" s="138">
        <v>0</v>
      </c>
      <c r="M4" s="138">
        <v>0</v>
      </c>
      <c r="N4" s="138">
        <v>1</v>
      </c>
      <c r="O4" s="138">
        <v>3</v>
      </c>
      <c r="P4" s="138"/>
      <c r="Q4" s="138">
        <v>7</v>
      </c>
      <c r="R4" s="140">
        <v>2</v>
      </c>
      <c r="S4" s="138">
        <v>6</v>
      </c>
      <c r="T4" s="138"/>
      <c r="U4" s="138">
        <v>0</v>
      </c>
      <c r="V4" s="138"/>
      <c r="W4" s="138">
        <v>0</v>
      </c>
      <c r="X4" s="138">
        <v>7</v>
      </c>
      <c r="Y4" s="138"/>
      <c r="Z4" s="138">
        <v>0</v>
      </c>
      <c r="AA4" s="138">
        <v>0</v>
      </c>
      <c r="AB4" s="138">
        <v>0</v>
      </c>
      <c r="AC4" s="138">
        <v>1</v>
      </c>
      <c r="AD4" s="138"/>
      <c r="AE4" s="138">
        <v>1</v>
      </c>
      <c r="AF4" s="138">
        <v>0</v>
      </c>
      <c r="AG4" s="138">
        <v>1</v>
      </c>
      <c r="AH4" s="138">
        <v>2</v>
      </c>
      <c r="AI4" s="138"/>
      <c r="AJ4" s="138">
        <v>3</v>
      </c>
      <c r="AK4" s="138">
        <v>3</v>
      </c>
      <c r="AL4" s="138">
        <v>0</v>
      </c>
      <c r="AM4" s="138">
        <v>14</v>
      </c>
      <c r="AN4" s="138"/>
      <c r="AO4" s="138">
        <v>0</v>
      </c>
      <c r="AP4" s="138">
        <v>2</v>
      </c>
      <c r="AQ4" s="138">
        <v>1</v>
      </c>
      <c r="AR4" s="140">
        <v>1</v>
      </c>
    </row>
    <row r="5" spans="1:44" ht="18" customHeight="1" thickBot="1" x14ac:dyDescent="0.35">
      <c r="A5" s="5" t="s">
        <v>110</v>
      </c>
      <c r="B5" s="6">
        <f t="shared" si="0"/>
        <v>208</v>
      </c>
      <c r="C5" s="138">
        <v>23</v>
      </c>
      <c r="D5" s="138">
        <v>6</v>
      </c>
      <c r="E5" s="139">
        <v>9</v>
      </c>
      <c r="F5" s="138"/>
      <c r="G5" s="138">
        <v>2</v>
      </c>
      <c r="H5" s="138">
        <v>6</v>
      </c>
      <c r="I5">
        <v>1</v>
      </c>
      <c r="J5" s="138">
        <v>1</v>
      </c>
      <c r="K5" s="138">
        <v>4</v>
      </c>
      <c r="L5" s="138">
        <v>4</v>
      </c>
      <c r="M5" s="138">
        <v>1</v>
      </c>
      <c r="N5" s="138">
        <v>2</v>
      </c>
      <c r="O5" s="138">
        <v>5</v>
      </c>
      <c r="P5" s="138"/>
      <c r="Q5" s="138">
        <v>28</v>
      </c>
      <c r="R5" s="140">
        <v>6</v>
      </c>
      <c r="S5" s="138">
        <v>1</v>
      </c>
      <c r="T5" s="138"/>
      <c r="U5" s="138">
        <v>0</v>
      </c>
      <c r="V5" s="138"/>
      <c r="W5" s="138">
        <v>8</v>
      </c>
      <c r="X5" s="138">
        <v>0</v>
      </c>
      <c r="Y5" s="138"/>
      <c r="Z5" s="138">
        <v>0</v>
      </c>
      <c r="AA5" s="138">
        <v>1</v>
      </c>
      <c r="AB5" s="138">
        <v>1</v>
      </c>
      <c r="AC5" s="138">
        <v>9</v>
      </c>
      <c r="AD5" s="138"/>
      <c r="AE5" s="138">
        <v>3</v>
      </c>
      <c r="AF5" s="138">
        <v>0</v>
      </c>
      <c r="AG5" s="138">
        <v>2</v>
      </c>
      <c r="AH5" s="138">
        <v>0</v>
      </c>
      <c r="AI5" s="138"/>
      <c r="AJ5" s="138">
        <v>2</v>
      </c>
      <c r="AK5" s="138">
        <v>0</v>
      </c>
      <c r="AL5" s="138">
        <v>2</v>
      </c>
      <c r="AM5" s="138">
        <v>11</v>
      </c>
      <c r="AN5" s="138"/>
      <c r="AO5" s="138">
        <v>42</v>
      </c>
      <c r="AP5" s="138">
        <v>10</v>
      </c>
      <c r="AQ5" s="138">
        <v>17</v>
      </c>
      <c r="AR5" s="140">
        <v>1</v>
      </c>
    </row>
    <row r="6" spans="1:44" ht="18.600000000000001" customHeight="1" thickBot="1" x14ac:dyDescent="0.35">
      <c r="A6" s="7" t="s">
        <v>111</v>
      </c>
      <c r="B6" s="6">
        <f t="shared" si="0"/>
        <v>1406</v>
      </c>
      <c r="C6" s="138">
        <v>90</v>
      </c>
      <c r="D6" s="138">
        <v>169</v>
      </c>
      <c r="E6" s="139">
        <v>60</v>
      </c>
      <c r="F6" s="138"/>
      <c r="G6" s="138">
        <v>11</v>
      </c>
      <c r="H6" s="138">
        <v>0</v>
      </c>
      <c r="I6">
        <v>2</v>
      </c>
      <c r="J6" s="138">
        <v>6</v>
      </c>
      <c r="K6" s="138">
        <v>159</v>
      </c>
      <c r="L6" s="140">
        <v>26</v>
      </c>
      <c r="M6" s="138">
        <v>2</v>
      </c>
      <c r="N6" s="138">
        <v>1</v>
      </c>
      <c r="O6" s="138">
        <v>359</v>
      </c>
      <c r="P6" s="138"/>
      <c r="Q6" s="138">
        <v>46</v>
      </c>
      <c r="R6" s="140">
        <v>13</v>
      </c>
      <c r="S6" s="138">
        <v>10</v>
      </c>
      <c r="T6" s="138"/>
      <c r="U6" s="138">
        <v>2</v>
      </c>
      <c r="V6" s="138"/>
      <c r="W6" s="139">
        <v>0</v>
      </c>
      <c r="X6" s="138">
        <v>52</v>
      </c>
      <c r="Y6" s="138"/>
      <c r="Z6" s="138">
        <v>3</v>
      </c>
      <c r="AA6" s="138">
        <v>3</v>
      </c>
      <c r="AB6" s="138">
        <v>0</v>
      </c>
      <c r="AC6" s="138">
        <v>21</v>
      </c>
      <c r="AD6" s="138"/>
      <c r="AE6" s="138">
        <v>24</v>
      </c>
      <c r="AF6" s="138">
        <v>115</v>
      </c>
      <c r="AG6" s="138">
        <v>47</v>
      </c>
      <c r="AH6" s="138">
        <v>23</v>
      </c>
      <c r="AI6" s="138"/>
      <c r="AJ6" s="138">
        <v>2</v>
      </c>
      <c r="AK6" s="138">
        <v>1</v>
      </c>
      <c r="AL6" s="138">
        <v>1</v>
      </c>
      <c r="AM6" s="138">
        <v>4</v>
      </c>
      <c r="AN6" s="138"/>
      <c r="AO6" s="138">
        <v>122</v>
      </c>
      <c r="AP6" s="138">
        <v>18</v>
      </c>
      <c r="AQ6" s="138">
        <v>6</v>
      </c>
      <c r="AR6" s="140">
        <v>8</v>
      </c>
    </row>
    <row r="7" spans="1:44" ht="18.600000000000001" customHeight="1" thickBot="1" x14ac:dyDescent="0.35">
      <c r="A7" s="3" t="s">
        <v>112</v>
      </c>
      <c r="B7" s="6">
        <f t="shared" si="0"/>
        <v>69</v>
      </c>
      <c r="C7" s="138">
        <v>6</v>
      </c>
      <c r="D7" s="138">
        <v>6</v>
      </c>
      <c r="E7" s="139">
        <v>2</v>
      </c>
      <c r="F7" s="138"/>
      <c r="G7" s="138">
        <v>0</v>
      </c>
      <c r="H7" s="138">
        <v>4</v>
      </c>
      <c r="I7">
        <v>0</v>
      </c>
      <c r="J7" s="138">
        <v>0</v>
      </c>
      <c r="K7" s="139">
        <v>0</v>
      </c>
      <c r="L7" s="138">
        <v>5</v>
      </c>
      <c r="M7" s="138">
        <v>1</v>
      </c>
      <c r="N7" s="138">
        <v>1</v>
      </c>
      <c r="O7" s="139">
        <v>5</v>
      </c>
      <c r="P7" s="139"/>
      <c r="Q7" s="138">
        <v>3</v>
      </c>
      <c r="R7" s="140">
        <v>8</v>
      </c>
      <c r="S7" s="138">
        <v>0</v>
      </c>
      <c r="T7" s="138"/>
      <c r="U7" s="138">
        <v>1</v>
      </c>
      <c r="V7" s="138"/>
      <c r="W7" s="138">
        <v>0</v>
      </c>
      <c r="X7" s="138">
        <v>4</v>
      </c>
      <c r="Y7" s="138"/>
      <c r="Z7" s="138">
        <v>0</v>
      </c>
      <c r="AA7" s="138">
        <v>0</v>
      </c>
      <c r="AB7" s="138">
        <v>1</v>
      </c>
      <c r="AC7" s="138">
        <v>0</v>
      </c>
      <c r="AD7" s="138"/>
      <c r="AE7" s="138">
        <v>2</v>
      </c>
      <c r="AF7" s="138">
        <v>0</v>
      </c>
      <c r="AG7" s="138">
        <v>0</v>
      </c>
      <c r="AH7" s="138">
        <v>2</v>
      </c>
      <c r="AI7" s="138"/>
      <c r="AJ7" s="138">
        <v>0</v>
      </c>
      <c r="AK7" s="138">
        <v>3</v>
      </c>
      <c r="AL7" s="138">
        <v>0</v>
      </c>
      <c r="AM7" s="138">
        <v>14</v>
      </c>
      <c r="AN7" s="138"/>
      <c r="AO7" s="138">
        <v>0</v>
      </c>
      <c r="AP7" s="138">
        <v>1</v>
      </c>
      <c r="AQ7" s="138">
        <v>0</v>
      </c>
      <c r="AR7" s="140">
        <v>0</v>
      </c>
    </row>
    <row r="8" spans="1:44" ht="15.6" customHeight="1" thickBot="1" x14ac:dyDescent="0.35">
      <c r="A8" s="3" t="s">
        <v>113</v>
      </c>
      <c r="B8" s="6">
        <f t="shared" si="0"/>
        <v>14</v>
      </c>
      <c r="C8" s="138">
        <v>1</v>
      </c>
      <c r="D8" s="138">
        <v>0</v>
      </c>
      <c r="E8" s="139">
        <v>0</v>
      </c>
      <c r="F8" s="138"/>
      <c r="G8" s="138">
        <v>0</v>
      </c>
      <c r="H8" s="138">
        <v>0</v>
      </c>
      <c r="I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9"/>
      <c r="Q8" s="138">
        <v>0</v>
      </c>
      <c r="R8" s="140">
        <v>0</v>
      </c>
      <c r="S8" s="138">
        <v>0</v>
      </c>
      <c r="T8" s="138"/>
      <c r="U8" s="138">
        <v>0</v>
      </c>
      <c r="V8" s="138"/>
      <c r="W8" s="138">
        <v>0</v>
      </c>
      <c r="X8" s="138">
        <v>0</v>
      </c>
      <c r="Y8" s="138"/>
      <c r="Z8" s="138">
        <v>0</v>
      </c>
      <c r="AA8" s="138">
        <v>0</v>
      </c>
      <c r="AB8" s="138">
        <v>0</v>
      </c>
      <c r="AC8" s="138">
        <v>0</v>
      </c>
      <c r="AD8" s="138"/>
      <c r="AE8" s="138">
        <v>0</v>
      </c>
      <c r="AF8" s="138">
        <v>0</v>
      </c>
      <c r="AG8" s="138">
        <v>0</v>
      </c>
      <c r="AH8" s="138">
        <v>0</v>
      </c>
      <c r="AI8" s="138"/>
      <c r="AJ8" s="138">
        <v>0</v>
      </c>
      <c r="AK8" s="138">
        <v>0</v>
      </c>
      <c r="AL8" s="138">
        <v>0</v>
      </c>
      <c r="AM8" s="138">
        <v>0</v>
      </c>
      <c r="AN8" s="138"/>
      <c r="AO8" s="138">
        <v>8</v>
      </c>
      <c r="AP8" s="138">
        <v>5</v>
      </c>
      <c r="AQ8" s="138">
        <v>0</v>
      </c>
      <c r="AR8" s="140">
        <v>0</v>
      </c>
    </row>
    <row r="9" spans="1:44" ht="15" thickBot="1" x14ac:dyDescent="0.35">
      <c r="A9" s="3" t="s">
        <v>114</v>
      </c>
      <c r="B9" s="6">
        <f t="shared" si="0"/>
        <v>1042</v>
      </c>
      <c r="C9" s="138">
        <v>4</v>
      </c>
      <c r="D9" s="138">
        <v>0</v>
      </c>
      <c r="E9" s="139">
        <v>5</v>
      </c>
      <c r="F9" s="138"/>
      <c r="G9" s="138">
        <v>11</v>
      </c>
      <c r="H9" s="138">
        <v>17</v>
      </c>
      <c r="I9">
        <v>813</v>
      </c>
      <c r="J9" s="138">
        <v>2</v>
      </c>
      <c r="K9" s="138">
        <v>0</v>
      </c>
      <c r="L9" s="140">
        <v>3</v>
      </c>
      <c r="M9" s="138">
        <v>0</v>
      </c>
      <c r="N9" s="138">
        <v>1</v>
      </c>
      <c r="O9" s="138">
        <v>14</v>
      </c>
      <c r="P9" s="139"/>
      <c r="Q9" s="138">
        <v>25</v>
      </c>
      <c r="R9" s="140">
        <v>38</v>
      </c>
      <c r="S9" s="138">
        <v>1</v>
      </c>
      <c r="T9" s="138"/>
      <c r="U9" s="138">
        <v>0</v>
      </c>
      <c r="V9" s="138"/>
      <c r="W9" s="138">
        <v>0</v>
      </c>
      <c r="X9" s="138">
        <v>3</v>
      </c>
      <c r="Y9" s="138"/>
      <c r="Z9" s="138">
        <v>0</v>
      </c>
      <c r="AA9" s="138">
        <v>0</v>
      </c>
      <c r="AB9" s="138">
        <v>0</v>
      </c>
      <c r="AC9" s="138">
        <v>25</v>
      </c>
      <c r="AD9" s="138"/>
      <c r="AE9" s="138">
        <v>2</v>
      </c>
      <c r="AF9" s="138">
        <v>0</v>
      </c>
      <c r="AG9" s="138">
        <v>0</v>
      </c>
      <c r="AH9" s="138">
        <v>1</v>
      </c>
      <c r="AI9" s="138"/>
      <c r="AJ9" s="138">
        <v>5</v>
      </c>
      <c r="AK9" s="138">
        <v>1</v>
      </c>
      <c r="AL9" s="138">
        <v>12</v>
      </c>
      <c r="AM9" s="138">
        <v>10</v>
      </c>
      <c r="AN9" s="138"/>
      <c r="AO9" s="138">
        <v>12</v>
      </c>
      <c r="AP9" s="138">
        <v>34</v>
      </c>
      <c r="AQ9" s="138">
        <v>3</v>
      </c>
      <c r="AR9" s="140">
        <v>0</v>
      </c>
    </row>
    <row r="10" spans="1:44" ht="15" thickBot="1" x14ac:dyDescent="0.35">
      <c r="A10" s="3" t="s">
        <v>115</v>
      </c>
      <c r="B10" s="6">
        <f t="shared" si="0"/>
        <v>49</v>
      </c>
      <c r="C10" s="138">
        <v>7</v>
      </c>
      <c r="D10" s="138">
        <v>0</v>
      </c>
      <c r="E10" s="139">
        <v>0</v>
      </c>
      <c r="F10" s="138"/>
      <c r="G10" s="138">
        <v>0</v>
      </c>
      <c r="H10" s="138">
        <v>0</v>
      </c>
      <c r="I10">
        <v>1</v>
      </c>
      <c r="J10" s="138">
        <v>0</v>
      </c>
      <c r="K10" s="138">
        <v>0</v>
      </c>
      <c r="L10" s="140">
        <v>4</v>
      </c>
      <c r="M10" s="138">
        <v>0</v>
      </c>
      <c r="N10" s="138">
        <v>0</v>
      </c>
      <c r="O10" s="138">
        <v>0</v>
      </c>
      <c r="P10" s="139"/>
      <c r="Q10" s="138">
        <v>11</v>
      </c>
      <c r="R10" s="140">
        <v>0</v>
      </c>
      <c r="S10" s="138">
        <v>0</v>
      </c>
      <c r="T10" s="138"/>
      <c r="U10" s="138">
        <v>0</v>
      </c>
      <c r="V10" s="138"/>
      <c r="W10" s="138">
        <v>0</v>
      </c>
      <c r="X10" s="138">
        <v>1</v>
      </c>
      <c r="Y10" s="138"/>
      <c r="Z10" s="138">
        <v>0</v>
      </c>
      <c r="AA10" s="138">
        <v>0</v>
      </c>
      <c r="AB10" s="138">
        <v>0</v>
      </c>
      <c r="AC10" s="138">
        <v>0</v>
      </c>
      <c r="AD10" s="138"/>
      <c r="AE10" s="138">
        <v>2</v>
      </c>
      <c r="AF10" s="138">
        <v>0</v>
      </c>
      <c r="AG10" s="138">
        <v>0</v>
      </c>
      <c r="AH10" s="138">
        <v>0</v>
      </c>
      <c r="AI10" s="138"/>
      <c r="AJ10" s="138">
        <v>0</v>
      </c>
      <c r="AK10" s="138">
        <v>1</v>
      </c>
      <c r="AL10" s="138">
        <v>0</v>
      </c>
      <c r="AM10" s="138">
        <v>22</v>
      </c>
      <c r="AN10" s="138"/>
      <c r="AO10" s="138">
        <v>0</v>
      </c>
      <c r="AP10" s="138">
        <v>0</v>
      </c>
      <c r="AQ10" s="138">
        <v>0</v>
      </c>
      <c r="AR10" s="140">
        <v>0</v>
      </c>
    </row>
    <row r="11" spans="1:44" ht="15" thickBot="1" x14ac:dyDescent="0.35">
      <c r="A11" s="3" t="s">
        <v>116</v>
      </c>
      <c r="B11" s="6">
        <f t="shared" si="0"/>
        <v>53</v>
      </c>
      <c r="C11" s="138">
        <v>7</v>
      </c>
      <c r="D11" s="138">
        <v>2</v>
      </c>
      <c r="E11" s="139">
        <v>5</v>
      </c>
      <c r="F11" s="138"/>
      <c r="G11" s="138">
        <v>1</v>
      </c>
      <c r="H11" s="138">
        <v>0</v>
      </c>
      <c r="I11">
        <v>0</v>
      </c>
      <c r="J11" s="138">
        <v>3</v>
      </c>
      <c r="K11" s="138">
        <v>0</v>
      </c>
      <c r="L11" s="138">
        <v>6</v>
      </c>
      <c r="M11" s="138">
        <v>0</v>
      </c>
      <c r="N11" s="138">
        <v>0</v>
      </c>
      <c r="O11" s="139">
        <v>2</v>
      </c>
      <c r="P11" s="139"/>
      <c r="Q11" s="138">
        <v>1</v>
      </c>
      <c r="R11" s="140">
        <v>1</v>
      </c>
      <c r="S11" s="138">
        <v>0</v>
      </c>
      <c r="T11" s="138"/>
      <c r="U11" s="138">
        <v>5</v>
      </c>
      <c r="V11" s="139"/>
      <c r="W11" s="138">
        <v>0</v>
      </c>
      <c r="X11" s="138">
        <v>1</v>
      </c>
      <c r="Y11" s="138"/>
      <c r="Z11" s="138">
        <v>0</v>
      </c>
      <c r="AA11" s="138">
        <v>0</v>
      </c>
      <c r="AB11" s="138">
        <v>0</v>
      </c>
      <c r="AC11" s="138">
        <v>1</v>
      </c>
      <c r="AD11" s="138"/>
      <c r="AE11" s="138">
        <v>1</v>
      </c>
      <c r="AF11" s="138">
        <v>0</v>
      </c>
      <c r="AG11" s="138">
        <v>0</v>
      </c>
      <c r="AH11" s="138">
        <v>0</v>
      </c>
      <c r="AI11" s="138"/>
      <c r="AJ11" s="138">
        <v>0</v>
      </c>
      <c r="AK11" s="138">
        <v>0</v>
      </c>
      <c r="AL11" s="139">
        <v>0</v>
      </c>
      <c r="AM11" s="139">
        <v>2</v>
      </c>
      <c r="AN11" s="138"/>
      <c r="AO11" s="138">
        <v>0</v>
      </c>
      <c r="AP11" s="138">
        <v>4</v>
      </c>
      <c r="AQ11" s="139">
        <v>11</v>
      </c>
      <c r="AR11" s="141">
        <v>0</v>
      </c>
    </row>
    <row r="12" spans="1:44" ht="15" thickBot="1" x14ac:dyDescent="0.35">
      <c r="A12" s="3" t="s">
        <v>117</v>
      </c>
      <c r="B12" s="6">
        <f t="shared" si="0"/>
        <v>8</v>
      </c>
      <c r="C12" s="138">
        <v>0</v>
      </c>
      <c r="D12" s="138">
        <v>2</v>
      </c>
      <c r="E12" s="139">
        <v>0</v>
      </c>
      <c r="F12" s="138"/>
      <c r="G12" s="138">
        <v>1</v>
      </c>
      <c r="H12" s="138">
        <v>0</v>
      </c>
      <c r="I12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9">
        <v>0</v>
      </c>
      <c r="P12" s="139"/>
      <c r="Q12" s="138">
        <v>0</v>
      </c>
      <c r="R12" s="140">
        <v>0</v>
      </c>
      <c r="S12" s="138">
        <v>0</v>
      </c>
      <c r="T12" s="138"/>
      <c r="U12" s="138">
        <v>5</v>
      </c>
      <c r="V12" s="139"/>
      <c r="W12" s="138">
        <v>0</v>
      </c>
      <c r="X12" s="138">
        <v>0</v>
      </c>
      <c r="Y12" s="138"/>
      <c r="Z12" s="138">
        <v>0</v>
      </c>
      <c r="AA12" s="138">
        <v>0</v>
      </c>
      <c r="AB12" s="138">
        <v>0</v>
      </c>
      <c r="AC12" s="138">
        <v>0</v>
      </c>
      <c r="AD12" s="138"/>
      <c r="AE12" s="138">
        <v>0</v>
      </c>
      <c r="AF12" s="138">
        <v>0</v>
      </c>
      <c r="AG12" s="138">
        <v>0</v>
      </c>
      <c r="AH12" s="138">
        <v>0</v>
      </c>
      <c r="AI12" s="138"/>
      <c r="AJ12" s="138">
        <v>0</v>
      </c>
      <c r="AK12" s="138">
        <v>0</v>
      </c>
      <c r="AL12" s="138">
        <v>0</v>
      </c>
      <c r="AM12" s="138">
        <v>0</v>
      </c>
      <c r="AN12" s="138"/>
      <c r="AO12" s="138">
        <v>0</v>
      </c>
      <c r="AP12" s="138">
        <v>0</v>
      </c>
      <c r="AQ12" s="138">
        <v>0</v>
      </c>
      <c r="AR12" s="141">
        <v>0</v>
      </c>
    </row>
    <row r="13" spans="1:44" ht="15" thickBot="1" x14ac:dyDescent="0.35">
      <c r="A13" s="3" t="s">
        <v>118</v>
      </c>
      <c r="B13" s="6">
        <f t="shared" si="0"/>
        <v>121</v>
      </c>
      <c r="C13" s="138">
        <v>22</v>
      </c>
      <c r="D13" s="138">
        <v>1</v>
      </c>
      <c r="E13" s="139">
        <v>0</v>
      </c>
      <c r="F13" s="138"/>
      <c r="G13" s="138">
        <v>1</v>
      </c>
      <c r="H13" s="138">
        <v>0</v>
      </c>
      <c r="I13">
        <v>2</v>
      </c>
      <c r="J13" s="138">
        <v>11</v>
      </c>
      <c r="K13" s="138">
        <v>0</v>
      </c>
      <c r="L13" s="138">
        <v>2</v>
      </c>
      <c r="M13" s="138">
        <v>0</v>
      </c>
      <c r="N13" s="138">
        <v>1</v>
      </c>
      <c r="O13" s="138">
        <v>0</v>
      </c>
      <c r="P13" s="139"/>
      <c r="Q13" s="138">
        <v>28</v>
      </c>
      <c r="R13" s="140">
        <v>2</v>
      </c>
      <c r="S13" s="138">
        <v>0</v>
      </c>
      <c r="T13" s="139"/>
      <c r="U13" s="138">
        <v>0</v>
      </c>
      <c r="V13" s="138"/>
      <c r="W13" s="138">
        <v>0</v>
      </c>
      <c r="X13" s="138">
        <v>0</v>
      </c>
      <c r="Y13" s="138"/>
      <c r="Z13" s="138">
        <v>1</v>
      </c>
      <c r="AA13" s="138">
        <v>0</v>
      </c>
      <c r="AB13" s="138">
        <v>0</v>
      </c>
      <c r="AC13" s="138">
        <v>0</v>
      </c>
      <c r="AD13" s="138"/>
      <c r="AE13" s="138">
        <v>2</v>
      </c>
      <c r="AF13" s="138">
        <v>0</v>
      </c>
      <c r="AG13" s="138">
        <v>1</v>
      </c>
      <c r="AH13" s="138">
        <v>0</v>
      </c>
      <c r="AI13" s="138"/>
      <c r="AJ13" s="138">
        <v>0</v>
      </c>
      <c r="AK13" s="138">
        <v>0</v>
      </c>
      <c r="AL13" s="138">
        <v>0</v>
      </c>
      <c r="AM13" s="138">
        <v>2</v>
      </c>
      <c r="AN13" s="138"/>
      <c r="AO13" s="138">
        <v>8</v>
      </c>
      <c r="AP13" s="138">
        <v>0</v>
      </c>
      <c r="AQ13" s="138">
        <v>37</v>
      </c>
      <c r="AR13" s="140">
        <v>0</v>
      </c>
    </row>
    <row r="14" spans="1:44" ht="15" thickBot="1" x14ac:dyDescent="0.35">
      <c r="A14" s="3" t="s">
        <v>119</v>
      </c>
      <c r="B14" s="6">
        <f t="shared" si="0"/>
        <v>123</v>
      </c>
      <c r="C14" s="138">
        <v>8</v>
      </c>
      <c r="D14" s="138">
        <v>0</v>
      </c>
      <c r="E14" s="139">
        <v>4</v>
      </c>
      <c r="F14" s="138"/>
      <c r="G14" s="138">
        <v>1</v>
      </c>
      <c r="H14" s="138">
        <v>4</v>
      </c>
      <c r="I14">
        <v>0</v>
      </c>
      <c r="J14" s="138">
        <v>0</v>
      </c>
      <c r="K14" s="138">
        <v>1</v>
      </c>
      <c r="L14" s="138">
        <v>15</v>
      </c>
      <c r="M14" s="138">
        <v>0</v>
      </c>
      <c r="N14" s="138">
        <v>2</v>
      </c>
      <c r="O14" s="138">
        <v>2</v>
      </c>
      <c r="P14" s="139"/>
      <c r="Q14" s="138">
        <v>49</v>
      </c>
      <c r="R14" s="140">
        <v>0</v>
      </c>
      <c r="S14" s="138">
        <v>1</v>
      </c>
      <c r="T14" s="139"/>
      <c r="U14" s="138">
        <v>0</v>
      </c>
      <c r="V14" s="138"/>
      <c r="W14" s="138">
        <v>0</v>
      </c>
      <c r="X14" s="138">
        <v>0</v>
      </c>
      <c r="Y14" s="138"/>
      <c r="Z14" s="138">
        <v>0</v>
      </c>
      <c r="AA14" s="138">
        <v>0</v>
      </c>
      <c r="AB14" s="138">
        <v>0</v>
      </c>
      <c r="AC14" s="138">
        <v>18</v>
      </c>
      <c r="AD14" s="138"/>
      <c r="AE14" s="138">
        <v>0</v>
      </c>
      <c r="AF14" s="138">
        <v>0</v>
      </c>
      <c r="AG14" s="138">
        <v>0</v>
      </c>
      <c r="AH14" s="138">
        <v>0</v>
      </c>
      <c r="AI14" s="138"/>
      <c r="AJ14" s="138">
        <v>0</v>
      </c>
      <c r="AK14" s="138">
        <v>0</v>
      </c>
      <c r="AL14" s="138">
        <v>0</v>
      </c>
      <c r="AM14" s="138">
        <v>0</v>
      </c>
      <c r="AN14" s="138"/>
      <c r="AO14" s="138">
        <v>17</v>
      </c>
      <c r="AP14" s="138">
        <v>0</v>
      </c>
      <c r="AQ14" s="138">
        <v>1</v>
      </c>
      <c r="AR14" s="140">
        <v>0</v>
      </c>
    </row>
    <row r="15" spans="1:44" ht="15" thickBot="1" x14ac:dyDescent="0.35">
      <c r="A15" s="3" t="s">
        <v>120</v>
      </c>
      <c r="B15" s="6">
        <f t="shared" si="0"/>
        <v>1299</v>
      </c>
      <c r="C15" s="138">
        <v>68</v>
      </c>
      <c r="D15" s="138">
        <v>0</v>
      </c>
      <c r="E15" s="139">
        <v>16</v>
      </c>
      <c r="F15" s="138"/>
      <c r="G15" s="138">
        <v>32</v>
      </c>
      <c r="H15" s="138">
        <v>2</v>
      </c>
      <c r="I15">
        <v>4</v>
      </c>
      <c r="J15" s="138">
        <v>1</v>
      </c>
      <c r="K15" s="139">
        <v>20</v>
      </c>
      <c r="L15" s="138">
        <v>32</v>
      </c>
      <c r="M15" s="138">
        <v>2</v>
      </c>
      <c r="N15" s="138">
        <v>2</v>
      </c>
      <c r="O15" s="138">
        <v>15</v>
      </c>
      <c r="P15" s="139"/>
      <c r="Q15" s="138">
        <v>138</v>
      </c>
      <c r="R15" s="140">
        <v>3</v>
      </c>
      <c r="S15" s="139">
        <v>310</v>
      </c>
      <c r="T15" s="138"/>
      <c r="U15" s="138">
        <v>27</v>
      </c>
      <c r="V15" s="138"/>
      <c r="W15" s="139">
        <v>12</v>
      </c>
      <c r="X15" s="138">
        <v>79</v>
      </c>
      <c r="Y15" s="138"/>
      <c r="Z15" s="138">
        <v>0</v>
      </c>
      <c r="AA15" s="139">
        <v>8</v>
      </c>
      <c r="AB15" s="138">
        <v>0</v>
      </c>
      <c r="AC15" s="138">
        <v>28</v>
      </c>
      <c r="AD15" s="138"/>
      <c r="AE15" s="138">
        <v>14</v>
      </c>
      <c r="AF15" s="138">
        <v>2</v>
      </c>
      <c r="AG15" s="138">
        <v>6</v>
      </c>
      <c r="AH15" s="138">
        <v>2</v>
      </c>
      <c r="AI15" s="138"/>
      <c r="AJ15" s="138">
        <v>0</v>
      </c>
      <c r="AK15" s="138">
        <v>55</v>
      </c>
      <c r="AL15" s="138">
        <v>11</v>
      </c>
      <c r="AM15" s="138">
        <v>52</v>
      </c>
      <c r="AN15" s="138"/>
      <c r="AO15" s="138">
        <v>33</v>
      </c>
      <c r="AP15" s="138">
        <v>3</v>
      </c>
      <c r="AQ15" s="138">
        <v>322</v>
      </c>
      <c r="AR15" s="140">
        <v>0</v>
      </c>
    </row>
    <row r="16" spans="1:44" ht="15" thickBot="1" x14ac:dyDescent="0.35">
      <c r="A16" s="3" t="s">
        <v>128</v>
      </c>
      <c r="B16" s="6">
        <f t="shared" si="0"/>
        <v>752</v>
      </c>
      <c r="C16" s="138">
        <v>24</v>
      </c>
      <c r="D16" s="138">
        <v>0</v>
      </c>
      <c r="E16" s="138">
        <v>0</v>
      </c>
      <c r="F16" s="138"/>
      <c r="G16" s="138">
        <v>0</v>
      </c>
      <c r="H16" s="138">
        <v>1</v>
      </c>
      <c r="I16">
        <v>4</v>
      </c>
      <c r="J16" s="138">
        <v>0</v>
      </c>
      <c r="K16" s="138">
        <v>11</v>
      </c>
      <c r="L16" s="138">
        <v>0</v>
      </c>
      <c r="M16" s="138">
        <v>0</v>
      </c>
      <c r="N16" s="138">
        <v>0</v>
      </c>
      <c r="O16" s="138">
        <v>15</v>
      </c>
      <c r="P16" s="138"/>
      <c r="Q16" s="138">
        <v>1</v>
      </c>
      <c r="R16" s="140">
        <v>0</v>
      </c>
      <c r="S16" s="138">
        <v>266</v>
      </c>
      <c r="T16" s="138"/>
      <c r="U16" s="138">
        <v>26</v>
      </c>
      <c r="V16" s="138"/>
      <c r="W16" s="138">
        <v>0</v>
      </c>
      <c r="X16" s="138">
        <v>0</v>
      </c>
      <c r="Y16" s="138"/>
      <c r="Z16" s="138">
        <v>0</v>
      </c>
      <c r="AA16" s="138">
        <v>0</v>
      </c>
      <c r="AB16" s="138">
        <v>0</v>
      </c>
      <c r="AC16" s="138">
        <v>1</v>
      </c>
      <c r="AD16" s="138"/>
      <c r="AE16" s="138">
        <v>2</v>
      </c>
      <c r="AF16" s="138">
        <v>0</v>
      </c>
      <c r="AG16" s="138">
        <v>0</v>
      </c>
      <c r="AH16" s="138">
        <v>0</v>
      </c>
      <c r="AI16" s="138"/>
      <c r="AJ16" s="138">
        <v>0</v>
      </c>
      <c r="AK16" s="138">
        <v>52</v>
      </c>
      <c r="AL16" s="138">
        <v>10</v>
      </c>
      <c r="AM16" s="138">
        <v>23</v>
      </c>
      <c r="AN16" s="138"/>
      <c r="AO16" s="138">
        <v>0</v>
      </c>
      <c r="AP16" s="138">
        <v>0</v>
      </c>
      <c r="AQ16" s="138">
        <v>316</v>
      </c>
      <c r="AR16" s="140">
        <v>0</v>
      </c>
    </row>
    <row r="17" spans="1:44" ht="15" thickBot="1" x14ac:dyDescent="0.35">
      <c r="A17" s="3" t="s">
        <v>121</v>
      </c>
      <c r="B17" s="6">
        <f t="shared" si="0"/>
        <v>8</v>
      </c>
      <c r="C17" s="138">
        <v>3</v>
      </c>
      <c r="D17" s="138">
        <v>0</v>
      </c>
      <c r="E17" s="139">
        <v>0</v>
      </c>
      <c r="F17" s="138"/>
      <c r="G17" s="138">
        <v>0</v>
      </c>
      <c r="H17" s="138">
        <v>0</v>
      </c>
      <c r="I17">
        <v>0</v>
      </c>
      <c r="J17" s="138">
        <v>0</v>
      </c>
      <c r="K17" s="139">
        <v>0</v>
      </c>
      <c r="L17" s="138">
        <v>0</v>
      </c>
      <c r="M17" s="138">
        <v>0</v>
      </c>
      <c r="N17" s="138">
        <v>0</v>
      </c>
      <c r="O17" s="138">
        <v>0</v>
      </c>
      <c r="P17" s="139"/>
      <c r="Q17" s="138">
        <v>1</v>
      </c>
      <c r="R17" s="140">
        <v>0</v>
      </c>
      <c r="S17" s="139">
        <v>0</v>
      </c>
      <c r="T17" s="138"/>
      <c r="U17" s="138">
        <v>0</v>
      </c>
      <c r="V17" s="138"/>
      <c r="W17" s="138">
        <v>0</v>
      </c>
      <c r="X17" s="138">
        <v>0</v>
      </c>
      <c r="Y17" s="138"/>
      <c r="Z17" s="138">
        <v>0</v>
      </c>
      <c r="AA17" s="138">
        <v>0</v>
      </c>
      <c r="AB17" s="138">
        <v>0</v>
      </c>
      <c r="AC17" s="138">
        <v>0</v>
      </c>
      <c r="AD17" s="138"/>
      <c r="AE17" s="138">
        <v>2</v>
      </c>
      <c r="AF17" s="138">
        <v>0</v>
      </c>
      <c r="AG17" s="138">
        <v>0</v>
      </c>
      <c r="AH17" s="138">
        <v>0</v>
      </c>
      <c r="AI17" s="138"/>
      <c r="AJ17" s="138">
        <v>0</v>
      </c>
      <c r="AK17" s="138">
        <v>0</v>
      </c>
      <c r="AL17" s="138">
        <v>0</v>
      </c>
      <c r="AM17" s="138">
        <v>0</v>
      </c>
      <c r="AN17" s="138"/>
      <c r="AO17" s="138">
        <v>0</v>
      </c>
      <c r="AP17" s="138">
        <v>2</v>
      </c>
      <c r="AQ17" s="138">
        <v>0</v>
      </c>
      <c r="AR17" s="140">
        <v>0</v>
      </c>
    </row>
    <row r="18" spans="1:44" ht="15" thickBot="1" x14ac:dyDescent="0.35">
      <c r="A18" s="3" t="s">
        <v>122</v>
      </c>
      <c r="B18" s="6">
        <f t="shared" si="0"/>
        <v>1259</v>
      </c>
      <c r="C18" s="138">
        <v>39</v>
      </c>
      <c r="D18" s="138">
        <v>8</v>
      </c>
      <c r="E18" s="139">
        <v>2</v>
      </c>
      <c r="F18" s="138"/>
      <c r="G18" s="138">
        <v>0</v>
      </c>
      <c r="H18" s="138">
        <v>4</v>
      </c>
      <c r="I18">
        <v>8</v>
      </c>
      <c r="J18" s="138">
        <v>0</v>
      </c>
      <c r="K18" s="139">
        <v>4</v>
      </c>
      <c r="L18" s="138">
        <v>13</v>
      </c>
      <c r="M18" s="138">
        <v>0</v>
      </c>
      <c r="N18" s="138">
        <v>0</v>
      </c>
      <c r="O18" s="138">
        <v>249</v>
      </c>
      <c r="P18" s="139"/>
      <c r="Q18" s="138">
        <v>6</v>
      </c>
      <c r="R18" s="140">
        <v>6</v>
      </c>
      <c r="S18" s="139">
        <v>10</v>
      </c>
      <c r="T18" s="138"/>
      <c r="U18" s="138">
        <v>0</v>
      </c>
      <c r="V18" s="138"/>
      <c r="W18" s="138">
        <v>4</v>
      </c>
      <c r="X18" s="138">
        <v>35</v>
      </c>
      <c r="Y18" s="138"/>
      <c r="Z18" s="138">
        <v>0</v>
      </c>
      <c r="AA18" s="138">
        <v>1</v>
      </c>
      <c r="AB18" s="138">
        <v>1</v>
      </c>
      <c r="AC18" s="138">
        <v>0</v>
      </c>
      <c r="AD18" s="138"/>
      <c r="AE18" s="138">
        <v>20</v>
      </c>
      <c r="AF18" s="138">
        <v>281</v>
      </c>
      <c r="AG18" s="138">
        <v>0</v>
      </c>
      <c r="AH18" s="138">
        <v>23</v>
      </c>
      <c r="AI18" s="138"/>
      <c r="AJ18" s="138">
        <v>8</v>
      </c>
      <c r="AK18" s="138">
        <v>4</v>
      </c>
      <c r="AL18" s="138">
        <v>2</v>
      </c>
      <c r="AM18" s="138">
        <v>444</v>
      </c>
      <c r="AN18" s="138"/>
      <c r="AO18" s="138">
        <v>0</v>
      </c>
      <c r="AP18" s="138">
        <v>13</v>
      </c>
      <c r="AQ18" s="138">
        <v>68</v>
      </c>
      <c r="AR18" s="140">
        <v>6</v>
      </c>
    </row>
    <row r="19" spans="1:44" ht="15" thickBot="1" x14ac:dyDescent="0.35">
      <c r="A19" s="3" t="s">
        <v>123</v>
      </c>
      <c r="B19" s="6">
        <f t="shared" si="0"/>
        <v>9737</v>
      </c>
      <c r="C19" s="138">
        <v>37</v>
      </c>
      <c r="D19" s="138">
        <v>0</v>
      </c>
      <c r="E19" s="139">
        <v>12</v>
      </c>
      <c r="F19" s="138"/>
      <c r="G19" s="138">
        <v>10</v>
      </c>
      <c r="H19" s="138">
        <v>0</v>
      </c>
      <c r="I19">
        <v>3</v>
      </c>
      <c r="J19" s="138">
        <v>0</v>
      </c>
      <c r="K19" s="139">
        <v>1</v>
      </c>
      <c r="L19" s="138">
        <v>15</v>
      </c>
      <c r="M19" s="138">
        <v>0</v>
      </c>
      <c r="N19" s="138">
        <v>0</v>
      </c>
      <c r="O19" s="138">
        <v>337</v>
      </c>
      <c r="P19" s="139"/>
      <c r="Q19" s="138">
        <v>0</v>
      </c>
      <c r="R19" s="140">
        <v>15</v>
      </c>
      <c r="S19" s="139">
        <v>43</v>
      </c>
      <c r="T19" s="138"/>
      <c r="U19" s="138">
        <v>6</v>
      </c>
      <c r="V19" s="138"/>
      <c r="W19" s="138">
        <v>40</v>
      </c>
      <c r="X19" s="138">
        <v>6909</v>
      </c>
      <c r="Y19" s="138"/>
      <c r="Z19" s="138">
        <v>2</v>
      </c>
      <c r="AA19" s="138">
        <v>0</v>
      </c>
      <c r="AB19" s="138">
        <v>0</v>
      </c>
      <c r="AC19" s="138">
        <v>119</v>
      </c>
      <c r="AD19" s="138"/>
      <c r="AE19" s="138">
        <v>20</v>
      </c>
      <c r="AF19" s="138">
        <v>1067</v>
      </c>
      <c r="AG19" s="138">
        <v>75</v>
      </c>
      <c r="AH19" s="138">
        <v>43</v>
      </c>
      <c r="AI19" s="138"/>
      <c r="AJ19" s="138">
        <v>15</v>
      </c>
      <c r="AK19" s="138">
        <v>2</v>
      </c>
      <c r="AL19" s="138">
        <v>2</v>
      </c>
      <c r="AM19" s="138">
        <v>271</v>
      </c>
      <c r="AN19" s="138"/>
      <c r="AO19" s="138">
        <v>1</v>
      </c>
      <c r="AP19" s="138">
        <v>125</v>
      </c>
      <c r="AQ19" s="138">
        <v>267</v>
      </c>
      <c r="AR19" s="140">
        <v>300</v>
      </c>
    </row>
    <row r="20" spans="1:44" ht="15" thickBot="1" x14ac:dyDescent="0.35">
      <c r="A20" s="3" t="s">
        <v>124</v>
      </c>
      <c r="B20" s="6">
        <f t="shared" si="0"/>
        <v>932</v>
      </c>
      <c r="C20" s="138">
        <v>36</v>
      </c>
      <c r="D20" s="138">
        <v>0</v>
      </c>
      <c r="E20" s="139">
        <v>2</v>
      </c>
      <c r="F20" s="138"/>
      <c r="G20" s="138">
        <v>12</v>
      </c>
      <c r="H20" s="138">
        <v>1</v>
      </c>
      <c r="I20">
        <v>8</v>
      </c>
      <c r="J20" s="138">
        <v>0</v>
      </c>
      <c r="K20" s="139">
        <v>0</v>
      </c>
      <c r="L20" s="138">
        <v>26</v>
      </c>
      <c r="M20" s="138">
        <v>2</v>
      </c>
      <c r="N20" s="138">
        <v>8</v>
      </c>
      <c r="O20" s="138">
        <v>91</v>
      </c>
      <c r="P20" s="139"/>
      <c r="Q20" s="138">
        <v>202</v>
      </c>
      <c r="R20" s="140">
        <v>73</v>
      </c>
      <c r="S20" s="139">
        <v>34</v>
      </c>
      <c r="T20" s="138"/>
      <c r="U20" s="138">
        <v>2</v>
      </c>
      <c r="V20" s="138"/>
      <c r="W20" s="138">
        <v>28</v>
      </c>
      <c r="X20" s="138">
        <v>6</v>
      </c>
      <c r="Y20" s="138"/>
      <c r="Z20" s="138">
        <v>1</v>
      </c>
      <c r="AA20" s="138">
        <v>1</v>
      </c>
      <c r="AB20" s="138">
        <v>0</v>
      </c>
      <c r="AC20" s="138">
        <v>150</v>
      </c>
      <c r="AD20" s="138"/>
      <c r="AE20" s="138">
        <v>15</v>
      </c>
      <c r="AF20" s="138">
        <v>47</v>
      </c>
      <c r="AG20" s="138">
        <v>12</v>
      </c>
      <c r="AH20" s="138">
        <v>10</v>
      </c>
      <c r="AI20" s="138"/>
      <c r="AJ20" s="138">
        <v>3</v>
      </c>
      <c r="AK20" s="138">
        <v>9</v>
      </c>
      <c r="AL20" s="138">
        <v>2</v>
      </c>
      <c r="AM20" s="138">
        <v>43</v>
      </c>
      <c r="AN20" s="138"/>
      <c r="AO20" s="138">
        <v>54</v>
      </c>
      <c r="AP20" s="138">
        <v>9</v>
      </c>
      <c r="AQ20" s="138">
        <v>41</v>
      </c>
      <c r="AR20" s="140">
        <v>4</v>
      </c>
    </row>
    <row r="21" spans="1:44" ht="15" thickBot="1" x14ac:dyDescent="0.35">
      <c r="A21" s="3" t="s">
        <v>125</v>
      </c>
      <c r="B21" s="6">
        <f t="shared" si="0"/>
        <v>6310</v>
      </c>
      <c r="C21" s="138">
        <v>113</v>
      </c>
      <c r="D21" s="138">
        <v>0</v>
      </c>
      <c r="E21" s="139">
        <v>18</v>
      </c>
      <c r="F21" s="138"/>
      <c r="G21" s="138">
        <v>66</v>
      </c>
      <c r="H21" s="138">
        <v>1</v>
      </c>
      <c r="I21">
        <v>38</v>
      </c>
      <c r="J21" s="138">
        <v>0</v>
      </c>
      <c r="K21" s="139">
        <v>55</v>
      </c>
      <c r="L21" s="138">
        <v>17</v>
      </c>
      <c r="M21" s="138">
        <v>0</v>
      </c>
      <c r="N21" s="138">
        <v>178</v>
      </c>
      <c r="O21" s="138">
        <v>682</v>
      </c>
      <c r="P21" s="139"/>
      <c r="Q21" s="138">
        <v>1847</v>
      </c>
      <c r="R21" s="140">
        <v>94</v>
      </c>
      <c r="S21" s="139">
        <v>76</v>
      </c>
      <c r="T21" s="138"/>
      <c r="U21" s="138">
        <v>1</v>
      </c>
      <c r="V21" s="138"/>
      <c r="W21" s="138">
        <v>38</v>
      </c>
      <c r="X21" s="138">
        <v>235</v>
      </c>
      <c r="Y21" s="138"/>
      <c r="Z21" s="138">
        <v>18</v>
      </c>
      <c r="AA21" s="138">
        <v>0</v>
      </c>
      <c r="AB21" s="138">
        <v>6</v>
      </c>
      <c r="AC21" s="138">
        <v>22</v>
      </c>
      <c r="AD21" s="138"/>
      <c r="AE21" s="138">
        <v>131</v>
      </c>
      <c r="AF21" s="138">
        <v>5</v>
      </c>
      <c r="AG21" s="138">
        <v>133</v>
      </c>
      <c r="AH21" s="138">
        <v>78</v>
      </c>
      <c r="AI21" s="138"/>
      <c r="AJ21" s="138">
        <v>17</v>
      </c>
      <c r="AK21" s="138">
        <v>108</v>
      </c>
      <c r="AL21" s="138">
        <v>10</v>
      </c>
      <c r="AM21" s="138">
        <v>1193</v>
      </c>
      <c r="AN21" s="138"/>
      <c r="AO21" s="138">
        <v>13</v>
      </c>
      <c r="AP21" s="138">
        <v>51</v>
      </c>
      <c r="AQ21" s="138">
        <v>959</v>
      </c>
      <c r="AR21" s="140">
        <v>107</v>
      </c>
    </row>
    <row r="22" spans="1:44" ht="15" thickBot="1" x14ac:dyDescent="0.35">
      <c r="A22" s="146" t="s">
        <v>127</v>
      </c>
      <c r="B22" s="8">
        <v>478</v>
      </c>
      <c r="C22" s="142">
        <v>478</v>
      </c>
      <c r="D22" s="142">
        <v>192</v>
      </c>
      <c r="E22" s="142">
        <v>138</v>
      </c>
      <c r="F22" s="142"/>
      <c r="G22" s="142">
        <v>169</v>
      </c>
      <c r="H22" s="142">
        <v>39</v>
      </c>
      <c r="I22">
        <v>906</v>
      </c>
      <c r="J22" s="142">
        <v>24</v>
      </c>
      <c r="K22" s="142">
        <v>249</v>
      </c>
      <c r="L22" s="142">
        <v>140</v>
      </c>
      <c r="M22" s="142">
        <v>307</v>
      </c>
      <c r="N22" s="142">
        <v>197</v>
      </c>
      <c r="O22" s="142">
        <v>1770</v>
      </c>
      <c r="P22" s="142"/>
      <c r="Q22" s="142">
        <v>2395</v>
      </c>
      <c r="R22" s="142">
        <v>265</v>
      </c>
      <c r="S22" s="142">
        <v>492</v>
      </c>
      <c r="T22" s="142"/>
      <c r="U22" s="142">
        <v>13</v>
      </c>
      <c r="V22" s="142"/>
      <c r="W22" s="142">
        <v>130</v>
      </c>
      <c r="X22" s="142">
        <v>7330</v>
      </c>
      <c r="Y22" s="142"/>
      <c r="Z22" s="142">
        <v>26</v>
      </c>
      <c r="AA22" s="142">
        <v>14</v>
      </c>
      <c r="AB22" s="142">
        <v>9</v>
      </c>
      <c r="AC22" s="142">
        <v>638</v>
      </c>
      <c r="AD22" s="142"/>
      <c r="AE22" s="142">
        <v>243</v>
      </c>
      <c r="AF22" s="142">
        <v>1517</v>
      </c>
      <c r="AG22" s="142">
        <v>279</v>
      </c>
      <c r="AH22" s="142">
        <v>184</v>
      </c>
      <c r="AI22" s="142"/>
      <c r="AJ22" s="142">
        <v>23</v>
      </c>
      <c r="AK22" s="142">
        <v>186</v>
      </c>
      <c r="AL22" s="142">
        <v>42</v>
      </c>
      <c r="AM22" s="142">
        <v>2028</v>
      </c>
      <c r="AN22" s="142"/>
      <c r="AO22" s="142">
        <v>310</v>
      </c>
      <c r="AP22" s="142">
        <v>275</v>
      </c>
      <c r="AQ22" s="142">
        <v>1421</v>
      </c>
      <c r="AR22" s="142">
        <v>426</v>
      </c>
    </row>
    <row r="23" spans="1:44" ht="15" thickBot="1" x14ac:dyDescent="0.35">
      <c r="A23" s="4" t="s">
        <v>126</v>
      </c>
      <c r="B23" s="8">
        <f>SUM(B3:B21)-(B12+B16)</f>
        <v>22837</v>
      </c>
      <c r="C23" s="142">
        <f>SUM(C3:C21)-C12-C16</f>
        <v>478</v>
      </c>
      <c r="D23" s="142">
        <f>SUM(D3:D21)-D12-D16</f>
        <v>192</v>
      </c>
      <c r="E23" s="142">
        <f>SUM(E3:E21)-E12-E16</f>
        <v>138</v>
      </c>
      <c r="F23" s="142">
        <f t="shared" ref="E23:AR23" si="1">SUM(F3:F21)-F12-F16</f>
        <v>0</v>
      </c>
      <c r="G23" s="142">
        <f t="shared" si="1"/>
        <v>170</v>
      </c>
      <c r="H23" s="142">
        <f t="shared" si="1"/>
        <v>39</v>
      </c>
      <c r="I23" s="142">
        <f t="shared" si="1"/>
        <v>906</v>
      </c>
      <c r="J23" s="142">
        <f t="shared" si="1"/>
        <v>24</v>
      </c>
      <c r="K23" s="142">
        <f t="shared" si="1"/>
        <v>248</v>
      </c>
      <c r="L23" s="142">
        <f t="shared" si="1"/>
        <v>172</v>
      </c>
      <c r="M23" s="142">
        <f t="shared" si="1"/>
        <v>12</v>
      </c>
      <c r="N23" s="142">
        <f t="shared" si="1"/>
        <v>197</v>
      </c>
      <c r="O23" s="142">
        <f t="shared" si="1"/>
        <v>1770</v>
      </c>
      <c r="P23" s="142">
        <f t="shared" si="1"/>
        <v>0</v>
      </c>
      <c r="Q23" s="142">
        <f t="shared" si="1"/>
        <v>2398</v>
      </c>
      <c r="R23" s="142">
        <f t="shared" si="1"/>
        <v>265</v>
      </c>
      <c r="S23" s="142">
        <f t="shared" si="1"/>
        <v>492</v>
      </c>
      <c r="T23" s="142">
        <f t="shared" si="1"/>
        <v>0</v>
      </c>
      <c r="U23" s="142">
        <f t="shared" si="1"/>
        <v>44</v>
      </c>
      <c r="V23" s="142">
        <f t="shared" si="1"/>
        <v>0</v>
      </c>
      <c r="W23" s="142">
        <f t="shared" si="1"/>
        <v>130</v>
      </c>
      <c r="X23" s="142">
        <f t="shared" si="1"/>
        <v>7332</v>
      </c>
      <c r="Y23" s="142">
        <f t="shared" si="1"/>
        <v>0</v>
      </c>
      <c r="Z23" s="142">
        <f t="shared" si="1"/>
        <v>26</v>
      </c>
      <c r="AA23" s="142">
        <f t="shared" si="1"/>
        <v>14</v>
      </c>
      <c r="AB23" s="142">
        <f t="shared" si="1"/>
        <v>9</v>
      </c>
      <c r="AC23" s="142">
        <f t="shared" si="1"/>
        <v>439</v>
      </c>
      <c r="AD23" s="142">
        <f t="shared" si="1"/>
        <v>0</v>
      </c>
      <c r="AE23" s="142">
        <f t="shared" si="1"/>
        <v>243</v>
      </c>
      <c r="AF23" s="142">
        <f t="shared" si="1"/>
        <v>1517</v>
      </c>
      <c r="AG23" s="142">
        <f t="shared" si="1"/>
        <v>279</v>
      </c>
      <c r="AH23" s="142">
        <f t="shared" si="1"/>
        <v>184</v>
      </c>
      <c r="AI23" s="142">
        <f t="shared" si="1"/>
        <v>0</v>
      </c>
      <c r="AJ23" s="142">
        <f t="shared" si="1"/>
        <v>55</v>
      </c>
      <c r="AK23" s="142">
        <f t="shared" si="1"/>
        <v>187</v>
      </c>
      <c r="AL23" s="142">
        <f t="shared" si="1"/>
        <v>42</v>
      </c>
      <c r="AM23" s="142">
        <f t="shared" si="1"/>
        <v>2083</v>
      </c>
      <c r="AN23" s="142">
        <f t="shared" si="1"/>
        <v>0</v>
      </c>
      <c r="AO23" s="142">
        <f t="shared" si="1"/>
        <v>310</v>
      </c>
      <c r="AP23" s="142">
        <f t="shared" si="1"/>
        <v>278</v>
      </c>
      <c r="AQ23" s="142">
        <f t="shared" si="1"/>
        <v>1737</v>
      </c>
      <c r="AR23" s="142">
        <f t="shared" si="1"/>
        <v>427</v>
      </c>
    </row>
    <row r="27" spans="1:44" x14ac:dyDescent="0.3">
      <c r="A27" t="s">
        <v>0</v>
      </c>
      <c r="B27" t="s">
        <v>1</v>
      </c>
    </row>
    <row r="28" spans="1:44" x14ac:dyDescent="0.3">
      <c r="A28" t="s">
        <v>108</v>
      </c>
      <c r="B28">
        <v>140</v>
      </c>
      <c r="C28" s="148">
        <f t="shared" ref="C28:C47" si="2">(B28/$B$47)</f>
        <v>6.1304024171300962E-3</v>
      </c>
    </row>
    <row r="29" spans="1:44" x14ac:dyDescent="0.3">
      <c r="A29" t="s">
        <v>109</v>
      </c>
      <c r="B29">
        <v>67</v>
      </c>
      <c r="C29" s="148">
        <f t="shared" si="2"/>
        <v>2.9338354424836887E-3</v>
      </c>
    </row>
    <row r="30" spans="1:44" x14ac:dyDescent="0.3">
      <c r="A30" t="s">
        <v>110</v>
      </c>
      <c r="B30">
        <v>208</v>
      </c>
      <c r="C30" s="148">
        <f t="shared" si="2"/>
        <v>9.1080264483075716E-3</v>
      </c>
    </row>
    <row r="31" spans="1:44" x14ac:dyDescent="0.3">
      <c r="A31" t="s">
        <v>111</v>
      </c>
      <c r="B31">
        <v>1406</v>
      </c>
      <c r="C31" s="148">
        <f t="shared" si="2"/>
        <v>6.1566755703463677E-2</v>
      </c>
      <c r="I31" s="149"/>
    </row>
    <row r="32" spans="1:44" x14ac:dyDescent="0.3">
      <c r="A32" t="s">
        <v>112</v>
      </c>
      <c r="B32">
        <v>69</v>
      </c>
      <c r="C32" s="148">
        <f t="shared" si="2"/>
        <v>3.0214126198712618E-3</v>
      </c>
    </row>
    <row r="33" spans="1:3" x14ac:dyDescent="0.3">
      <c r="A33" t="s">
        <v>113</v>
      </c>
      <c r="B33">
        <v>14</v>
      </c>
      <c r="C33" s="148">
        <f t="shared" si="2"/>
        <v>6.1304024171300955E-4</v>
      </c>
    </row>
    <row r="34" spans="1:3" x14ac:dyDescent="0.3">
      <c r="A34" t="s">
        <v>114</v>
      </c>
      <c r="B34">
        <v>1042</v>
      </c>
      <c r="C34" s="148">
        <f t="shared" si="2"/>
        <v>4.5627709418925431E-2</v>
      </c>
    </row>
    <row r="35" spans="1:3" x14ac:dyDescent="0.3">
      <c r="A35" t="s">
        <v>115</v>
      </c>
      <c r="B35">
        <v>49</v>
      </c>
      <c r="C35" s="148">
        <f t="shared" si="2"/>
        <v>2.1456408459955335E-3</v>
      </c>
    </row>
    <row r="36" spans="1:3" x14ac:dyDescent="0.3">
      <c r="A36" t="s">
        <v>116</v>
      </c>
      <c r="B36">
        <v>53</v>
      </c>
      <c r="C36" s="148">
        <f t="shared" si="2"/>
        <v>2.3207952007706792E-3</v>
      </c>
    </row>
    <row r="37" spans="1:3" x14ac:dyDescent="0.3">
      <c r="A37" t="s">
        <v>117</v>
      </c>
      <c r="B37">
        <v>8</v>
      </c>
      <c r="C37" s="148">
        <f t="shared" si="2"/>
        <v>3.5030870955029121E-4</v>
      </c>
    </row>
    <row r="38" spans="1:3" x14ac:dyDescent="0.3">
      <c r="A38" t="s">
        <v>118</v>
      </c>
      <c r="B38">
        <v>121</v>
      </c>
      <c r="C38" s="148">
        <f t="shared" si="2"/>
        <v>5.2984192319481547E-3</v>
      </c>
    </row>
    <row r="39" spans="1:3" x14ac:dyDescent="0.3">
      <c r="A39" t="s">
        <v>119</v>
      </c>
      <c r="B39">
        <v>123</v>
      </c>
      <c r="C39" s="148">
        <f t="shared" si="2"/>
        <v>5.3859964093357273E-3</v>
      </c>
    </row>
    <row r="40" spans="1:3" x14ac:dyDescent="0.3">
      <c r="A40" t="s">
        <v>120</v>
      </c>
      <c r="B40">
        <v>1299</v>
      </c>
      <c r="C40" s="148">
        <f t="shared" si="2"/>
        <v>5.6881376713228529E-2</v>
      </c>
    </row>
    <row r="41" spans="1:3" x14ac:dyDescent="0.3">
      <c r="A41" t="s">
        <v>128</v>
      </c>
      <c r="B41">
        <v>752</v>
      </c>
      <c r="C41" s="148">
        <f t="shared" si="2"/>
        <v>3.2929018697727373E-2</v>
      </c>
    </row>
    <row r="42" spans="1:3" x14ac:dyDescent="0.3">
      <c r="A42" t="s">
        <v>121</v>
      </c>
      <c r="B42">
        <v>8</v>
      </c>
      <c r="C42" s="148">
        <f t="shared" si="2"/>
        <v>3.5030870955029121E-4</v>
      </c>
    </row>
    <row r="43" spans="1:3" x14ac:dyDescent="0.3">
      <c r="A43" t="s">
        <v>122</v>
      </c>
      <c r="B43">
        <v>1259</v>
      </c>
      <c r="C43" s="148">
        <f t="shared" si="2"/>
        <v>5.512983316547708E-2</v>
      </c>
    </row>
    <row r="44" spans="1:3" x14ac:dyDescent="0.3">
      <c r="A44" t="s">
        <v>123</v>
      </c>
      <c r="B44">
        <v>9737</v>
      </c>
      <c r="C44" s="148">
        <f t="shared" si="2"/>
        <v>0.42636948811139819</v>
      </c>
    </row>
    <row r="45" spans="1:3" x14ac:dyDescent="0.3">
      <c r="A45" t="s">
        <v>124</v>
      </c>
      <c r="B45">
        <v>932</v>
      </c>
      <c r="C45" s="148">
        <f t="shared" si="2"/>
        <v>4.0810964662608924E-2</v>
      </c>
    </row>
    <row r="46" spans="1:3" x14ac:dyDescent="0.3">
      <c r="A46" t="s">
        <v>125</v>
      </c>
      <c r="B46">
        <v>6310</v>
      </c>
      <c r="C46" s="148">
        <f t="shared" si="2"/>
        <v>0.27630599465779215</v>
      </c>
    </row>
    <row r="47" spans="1:3" x14ac:dyDescent="0.3">
      <c r="A47" t="s">
        <v>126</v>
      </c>
      <c r="B47">
        <v>22837</v>
      </c>
      <c r="C47" s="134">
        <f t="shared" si="2"/>
        <v>1</v>
      </c>
    </row>
  </sheetData>
  <conditionalFormatting sqref="C23:AR23">
    <cfRule type="cellIs" dxfId="4" priority="1" operator="notEqual">
      <formula>C$22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9"/>
  <sheetViews>
    <sheetView workbookViewId="0">
      <selection activeCell="A33" sqref="A33"/>
    </sheetView>
  </sheetViews>
  <sheetFormatPr defaultColWidth="9.33203125" defaultRowHeight="14.4" x14ac:dyDescent="0.3"/>
  <cols>
    <col min="1" max="1" width="32.6640625" customWidth="1"/>
    <col min="3" max="3" width="13.33203125" customWidth="1"/>
    <col min="4" max="4" width="12.6640625" customWidth="1"/>
    <col min="5" max="5" width="14.6640625" customWidth="1"/>
    <col min="6" max="6" width="13.6640625" customWidth="1"/>
    <col min="7" max="7" width="12.6640625" customWidth="1"/>
    <col min="8" max="8" width="13.33203125" customWidth="1"/>
    <col min="9" max="9" width="13" customWidth="1"/>
    <col min="10" max="10" width="15.6640625" customWidth="1"/>
  </cols>
  <sheetData>
    <row r="2" spans="1:10" x14ac:dyDescent="0.3">
      <c r="A2" s="62"/>
      <c r="B2" s="150" t="s">
        <v>71</v>
      </c>
      <c r="C2" s="151" t="s">
        <v>72</v>
      </c>
      <c r="D2" s="151"/>
      <c r="E2" s="151"/>
      <c r="F2" s="151"/>
      <c r="G2" s="151"/>
      <c r="H2" s="151"/>
      <c r="I2" s="151"/>
      <c r="J2" s="151"/>
    </row>
    <row r="3" spans="1:10" x14ac:dyDescent="0.3">
      <c r="A3" s="64"/>
      <c r="B3" s="150"/>
      <c r="C3" s="151"/>
      <c r="D3" s="151"/>
      <c r="E3" s="151"/>
      <c r="F3" s="151"/>
      <c r="G3" s="151"/>
      <c r="H3" s="151"/>
      <c r="I3" s="151"/>
      <c r="J3" s="151"/>
    </row>
    <row r="4" spans="1:10" ht="21" customHeight="1" x14ac:dyDescent="0.3">
      <c r="A4" s="64"/>
      <c r="B4" s="150"/>
      <c r="C4" s="151"/>
      <c r="D4" s="151"/>
      <c r="E4" s="151"/>
      <c r="F4" s="151"/>
      <c r="G4" s="151"/>
      <c r="H4" s="151"/>
      <c r="I4" s="151"/>
      <c r="J4" s="151"/>
    </row>
    <row r="5" spans="1:10" x14ac:dyDescent="0.3">
      <c r="A5" s="64" t="s">
        <v>82</v>
      </c>
      <c r="B5" s="150"/>
      <c r="C5" s="151"/>
      <c r="D5" s="151"/>
      <c r="E5" s="151"/>
      <c r="F5" s="151"/>
      <c r="G5" s="151"/>
      <c r="H5" s="151"/>
      <c r="I5" s="151"/>
      <c r="J5" s="151"/>
    </row>
    <row r="6" spans="1:10" x14ac:dyDescent="0.3">
      <c r="A6" s="64"/>
      <c r="B6" s="150"/>
      <c r="C6" s="151"/>
      <c r="D6" s="151"/>
      <c r="E6" s="151"/>
      <c r="F6" s="151"/>
      <c r="G6" s="151"/>
      <c r="H6" s="151"/>
      <c r="I6" s="151"/>
      <c r="J6" s="151"/>
    </row>
    <row r="7" spans="1:10" x14ac:dyDescent="0.3">
      <c r="A7" s="64"/>
      <c r="B7" s="150"/>
      <c r="C7" s="151"/>
      <c r="D7" s="151"/>
      <c r="E7" s="151"/>
      <c r="F7" s="151"/>
      <c r="G7" s="151"/>
      <c r="H7" s="151"/>
      <c r="I7" s="151"/>
      <c r="J7" s="151"/>
    </row>
    <row r="8" spans="1:10" ht="35.25" customHeight="1" x14ac:dyDescent="0.3">
      <c r="A8" s="63"/>
      <c r="B8" s="150"/>
      <c r="C8" s="152" t="s">
        <v>73</v>
      </c>
      <c r="D8" s="152"/>
      <c r="E8" s="152"/>
      <c r="F8" s="152"/>
      <c r="G8" s="152"/>
      <c r="H8" s="152"/>
      <c r="I8" s="152"/>
      <c r="J8" s="58" t="s">
        <v>74</v>
      </c>
    </row>
    <row r="9" spans="1:10" ht="75.75" customHeight="1" x14ac:dyDescent="0.3">
      <c r="A9" s="57"/>
      <c r="B9" s="150"/>
      <c r="C9" s="59" t="s">
        <v>75</v>
      </c>
      <c r="D9" s="59" t="s">
        <v>76</v>
      </c>
      <c r="E9" s="59" t="s">
        <v>77</v>
      </c>
      <c r="F9" s="59" t="s">
        <v>78</v>
      </c>
      <c r="G9" s="59" t="s">
        <v>79</v>
      </c>
      <c r="H9" s="59" t="s">
        <v>80</v>
      </c>
      <c r="I9" s="59" t="s">
        <v>81</v>
      </c>
      <c r="J9" s="60"/>
    </row>
    <row r="10" spans="1:10" x14ac:dyDescent="0.3">
      <c r="A10" s="11" t="s">
        <v>2</v>
      </c>
      <c r="B10" s="11">
        <f>SUM(C10:J10)</f>
        <v>326</v>
      </c>
      <c r="C10" s="56">
        <v>12</v>
      </c>
      <c r="D10" s="56">
        <v>47</v>
      </c>
      <c r="E10" s="56">
        <v>31</v>
      </c>
      <c r="F10" s="56">
        <v>75</v>
      </c>
      <c r="G10" s="56">
        <v>10</v>
      </c>
      <c r="H10" s="56">
        <v>53</v>
      </c>
      <c r="I10" s="56">
        <v>84</v>
      </c>
      <c r="J10" s="56">
        <v>14</v>
      </c>
    </row>
    <row r="11" spans="1:10" x14ac:dyDescent="0.3">
      <c r="A11" s="11" t="s">
        <v>83</v>
      </c>
      <c r="B11" s="11">
        <f t="shared" ref="B11" si="0">SUM(C11:J11)</f>
        <v>23</v>
      </c>
      <c r="C11" s="56">
        <v>1</v>
      </c>
      <c r="D11" s="56"/>
      <c r="E11" s="56">
        <v>2</v>
      </c>
      <c r="F11" s="56">
        <v>13</v>
      </c>
      <c r="G11" s="56"/>
      <c r="H11" s="56"/>
      <c r="I11" s="56">
        <v>1</v>
      </c>
      <c r="J11" s="56">
        <v>6</v>
      </c>
    </row>
    <row r="12" spans="1:10" x14ac:dyDescent="0.3">
      <c r="A12" s="11" t="s">
        <v>7</v>
      </c>
      <c r="B12" s="11">
        <f t="shared" ref="B12:B28" si="1">SUM(C12:J12)</f>
        <v>173</v>
      </c>
      <c r="C12" s="56">
        <v>15</v>
      </c>
      <c r="D12" s="56"/>
      <c r="E12" s="56">
        <v>3</v>
      </c>
      <c r="F12" s="56">
        <v>40</v>
      </c>
      <c r="G12" s="56"/>
      <c r="H12" s="56">
        <v>13</v>
      </c>
      <c r="I12" s="56">
        <v>78</v>
      </c>
      <c r="J12" s="56">
        <v>24</v>
      </c>
    </row>
    <row r="13" spans="1:10" x14ac:dyDescent="0.3">
      <c r="A13" s="11" t="s">
        <v>8</v>
      </c>
      <c r="B13" s="11">
        <f t="shared" si="1"/>
        <v>26</v>
      </c>
      <c r="C13" s="56">
        <v>6</v>
      </c>
      <c r="D13" s="56">
        <v>3</v>
      </c>
      <c r="E13" s="56">
        <v>7</v>
      </c>
      <c r="F13" s="56">
        <v>5</v>
      </c>
      <c r="G13" s="56">
        <v>1</v>
      </c>
      <c r="H13" s="56"/>
      <c r="I13" s="56">
        <v>3</v>
      </c>
      <c r="J13" s="56">
        <v>1</v>
      </c>
    </row>
    <row r="14" spans="1:10" x14ac:dyDescent="0.3">
      <c r="A14" s="11" t="s">
        <v>84</v>
      </c>
      <c r="B14" s="11">
        <f t="shared" si="1"/>
        <v>1926</v>
      </c>
      <c r="C14" s="56">
        <v>9</v>
      </c>
      <c r="D14" s="56">
        <v>4</v>
      </c>
      <c r="E14" s="56">
        <v>45</v>
      </c>
      <c r="F14" s="56">
        <v>26</v>
      </c>
      <c r="G14" s="56">
        <v>6</v>
      </c>
      <c r="H14" s="56">
        <v>1759</v>
      </c>
      <c r="I14" s="56">
        <v>71</v>
      </c>
      <c r="J14" s="56">
        <v>6</v>
      </c>
    </row>
    <row r="15" spans="1:10" x14ac:dyDescent="0.3">
      <c r="A15" s="11" t="s">
        <v>10</v>
      </c>
      <c r="B15" s="11">
        <f t="shared" si="1"/>
        <v>75</v>
      </c>
      <c r="C15" s="56"/>
      <c r="D15" s="56">
        <v>1</v>
      </c>
      <c r="E15" s="56"/>
      <c r="F15" s="56">
        <v>13</v>
      </c>
      <c r="G15" s="56">
        <v>15</v>
      </c>
      <c r="H15" s="56">
        <v>25</v>
      </c>
      <c r="I15" s="56">
        <v>21</v>
      </c>
      <c r="J15" s="56"/>
    </row>
    <row r="16" spans="1:10" x14ac:dyDescent="0.3">
      <c r="A16" s="11" t="s">
        <v>12</v>
      </c>
      <c r="B16" s="11">
        <f t="shared" si="1"/>
        <v>717</v>
      </c>
      <c r="C16" s="56">
        <v>90</v>
      </c>
      <c r="D16" s="56">
        <v>111</v>
      </c>
      <c r="E16" s="56">
        <v>7</v>
      </c>
      <c r="F16" s="56">
        <v>67</v>
      </c>
      <c r="G16" s="56">
        <v>29</v>
      </c>
      <c r="H16" s="56">
        <v>411</v>
      </c>
      <c r="I16" s="56">
        <v>2</v>
      </c>
      <c r="J16" s="56"/>
    </row>
    <row r="17" spans="1:10" x14ac:dyDescent="0.3">
      <c r="A17" s="11" t="s">
        <v>14</v>
      </c>
      <c r="B17" s="11">
        <f>SUM(C17:J17)</f>
        <v>118</v>
      </c>
      <c r="C17" s="56">
        <v>13</v>
      </c>
      <c r="D17" s="56">
        <v>9</v>
      </c>
      <c r="E17" s="56">
        <v>4</v>
      </c>
      <c r="F17" s="56">
        <v>26</v>
      </c>
      <c r="G17" s="56">
        <v>22</v>
      </c>
      <c r="H17" s="56">
        <v>9</v>
      </c>
      <c r="I17" s="56">
        <v>12</v>
      </c>
      <c r="J17" s="56">
        <v>23</v>
      </c>
    </row>
    <row r="18" spans="1:10" ht="15.75" customHeight="1" x14ac:dyDescent="0.3">
      <c r="A18" s="11" t="s">
        <v>18</v>
      </c>
      <c r="B18" s="11">
        <f t="shared" si="1"/>
        <v>562</v>
      </c>
      <c r="C18" s="56">
        <v>42</v>
      </c>
      <c r="D18" s="56">
        <v>14</v>
      </c>
      <c r="E18" s="56">
        <v>27</v>
      </c>
      <c r="F18" s="56">
        <v>95</v>
      </c>
      <c r="G18" s="56">
        <v>117</v>
      </c>
      <c r="H18" s="56">
        <v>73</v>
      </c>
      <c r="I18" s="56">
        <v>183</v>
      </c>
      <c r="J18" s="56">
        <v>11</v>
      </c>
    </row>
    <row r="19" spans="1:10" ht="15.75" customHeight="1" x14ac:dyDescent="0.3">
      <c r="A19" s="11" t="s">
        <v>25</v>
      </c>
      <c r="B19" s="11">
        <f t="shared" si="1"/>
        <v>118</v>
      </c>
      <c r="C19" s="56">
        <v>102</v>
      </c>
      <c r="D19" s="56"/>
      <c r="E19" s="56"/>
      <c r="F19" s="56">
        <v>12</v>
      </c>
      <c r="G19" s="56">
        <v>2</v>
      </c>
      <c r="H19" s="56">
        <v>1</v>
      </c>
      <c r="I19" s="56"/>
      <c r="J19" s="56">
        <v>1</v>
      </c>
    </row>
    <row r="20" spans="1:10" ht="15.75" customHeight="1" x14ac:dyDescent="0.3">
      <c r="A20" s="11" t="s">
        <v>24</v>
      </c>
      <c r="B20" s="11">
        <f t="shared" si="1"/>
        <v>71</v>
      </c>
      <c r="C20" s="56">
        <v>69</v>
      </c>
      <c r="D20" s="56"/>
      <c r="E20" s="56"/>
      <c r="F20" s="56">
        <v>2</v>
      </c>
      <c r="G20" s="56"/>
      <c r="H20" s="56"/>
      <c r="I20" s="56"/>
      <c r="J20" s="56"/>
    </row>
    <row r="21" spans="1:10" ht="15.75" customHeight="1" x14ac:dyDescent="0.3">
      <c r="A21" s="11" t="s">
        <v>28</v>
      </c>
      <c r="B21" s="11">
        <f t="shared" si="1"/>
        <v>285</v>
      </c>
      <c r="C21" s="56">
        <v>6</v>
      </c>
      <c r="D21" s="56">
        <v>18</v>
      </c>
      <c r="E21" s="56">
        <v>2</v>
      </c>
      <c r="F21" s="56">
        <v>147</v>
      </c>
      <c r="G21" s="56">
        <v>32</v>
      </c>
      <c r="H21" s="56">
        <v>3</v>
      </c>
      <c r="I21" s="56">
        <v>70</v>
      </c>
      <c r="J21" s="56">
        <v>7</v>
      </c>
    </row>
    <row r="22" spans="1:10" ht="15.75" customHeight="1" x14ac:dyDescent="0.3">
      <c r="A22" s="11" t="s">
        <v>29</v>
      </c>
      <c r="B22" s="11">
        <f t="shared" si="1"/>
        <v>332</v>
      </c>
      <c r="C22" s="56">
        <v>114</v>
      </c>
      <c r="D22" s="56">
        <v>13</v>
      </c>
      <c r="E22" s="56">
        <v>3</v>
      </c>
      <c r="F22" s="56">
        <v>22</v>
      </c>
      <c r="G22" s="56">
        <v>3</v>
      </c>
      <c r="H22" s="56">
        <v>47</v>
      </c>
      <c r="I22" s="56">
        <v>33</v>
      </c>
      <c r="J22" s="56">
        <v>97</v>
      </c>
    </row>
    <row r="23" spans="1:10" ht="15.75" customHeight="1" x14ac:dyDescent="0.3">
      <c r="A23" s="11" t="s">
        <v>85</v>
      </c>
      <c r="B23" s="11">
        <f t="shared" si="1"/>
        <v>1915</v>
      </c>
      <c r="C23" s="56">
        <v>62</v>
      </c>
      <c r="D23" s="56">
        <v>639</v>
      </c>
      <c r="E23" s="56">
        <v>217</v>
      </c>
      <c r="F23" s="56">
        <v>218</v>
      </c>
      <c r="G23" s="56">
        <v>52</v>
      </c>
      <c r="H23" s="56">
        <v>83</v>
      </c>
      <c r="I23" s="56">
        <v>643</v>
      </c>
      <c r="J23" s="56">
        <v>1</v>
      </c>
    </row>
    <row r="24" spans="1:10" ht="15.75" customHeight="1" x14ac:dyDescent="0.3">
      <c r="A24" s="11" t="s">
        <v>31</v>
      </c>
      <c r="B24" s="11">
        <f t="shared" si="1"/>
        <v>25</v>
      </c>
      <c r="C24" s="56">
        <v>4</v>
      </c>
      <c r="D24" s="56">
        <v>3</v>
      </c>
      <c r="E24" s="56">
        <v>6</v>
      </c>
      <c r="F24" s="56">
        <v>2</v>
      </c>
      <c r="G24" s="56">
        <v>1</v>
      </c>
      <c r="H24" s="56">
        <v>3</v>
      </c>
      <c r="I24" s="56">
        <v>1</v>
      </c>
      <c r="J24" s="56">
        <v>5</v>
      </c>
    </row>
    <row r="25" spans="1:10" ht="15.75" customHeight="1" x14ac:dyDescent="0.3">
      <c r="A25" s="11" t="s">
        <v>86</v>
      </c>
      <c r="B25" s="11">
        <f t="shared" si="1"/>
        <v>57</v>
      </c>
      <c r="C25" s="56">
        <v>1</v>
      </c>
      <c r="D25" s="56">
        <v>1</v>
      </c>
      <c r="E25" s="56">
        <v>1</v>
      </c>
      <c r="F25" s="56">
        <v>41</v>
      </c>
      <c r="G25" s="56">
        <v>11</v>
      </c>
      <c r="H25" s="56">
        <v>0</v>
      </c>
      <c r="I25" s="56">
        <v>0</v>
      </c>
      <c r="J25" s="56">
        <v>2</v>
      </c>
    </row>
    <row r="26" spans="1:10" x14ac:dyDescent="0.3">
      <c r="A26" s="11" t="s">
        <v>30</v>
      </c>
      <c r="B26" s="11">
        <f t="shared" si="1"/>
        <v>157</v>
      </c>
      <c r="C26" s="56">
        <v>3</v>
      </c>
      <c r="D26" s="56">
        <v>10</v>
      </c>
      <c r="E26" s="56">
        <v>14</v>
      </c>
      <c r="F26" s="56">
        <v>6</v>
      </c>
      <c r="G26" s="56">
        <v>56</v>
      </c>
      <c r="H26" s="56">
        <v>1</v>
      </c>
      <c r="I26" s="56">
        <v>3</v>
      </c>
      <c r="J26" s="56">
        <v>64</v>
      </c>
    </row>
    <row r="27" spans="1:10" x14ac:dyDescent="0.3">
      <c r="A27" s="11" t="s">
        <v>36</v>
      </c>
      <c r="B27" s="11">
        <f t="shared" si="1"/>
        <v>245</v>
      </c>
      <c r="C27" s="56">
        <v>60</v>
      </c>
      <c r="D27" s="56">
        <v>2</v>
      </c>
      <c r="E27" s="56">
        <v>65</v>
      </c>
      <c r="F27" s="56">
        <v>71</v>
      </c>
      <c r="G27" s="56"/>
      <c r="H27" s="56">
        <v>8</v>
      </c>
      <c r="I27" s="56">
        <v>26</v>
      </c>
      <c r="J27" s="56">
        <v>13</v>
      </c>
    </row>
    <row r="28" spans="1:10" x14ac:dyDescent="0.3">
      <c r="A28" s="11" t="s">
        <v>56</v>
      </c>
      <c r="B28" s="11">
        <f t="shared" si="1"/>
        <v>280</v>
      </c>
      <c r="C28" s="56">
        <v>5</v>
      </c>
      <c r="D28" s="56">
        <v>83</v>
      </c>
      <c r="E28" s="56">
        <v>36</v>
      </c>
      <c r="F28" s="56">
        <v>23</v>
      </c>
      <c r="G28" s="56">
        <v>7</v>
      </c>
      <c r="H28" s="56">
        <v>15</v>
      </c>
      <c r="I28" s="56">
        <v>106</v>
      </c>
      <c r="J28" s="56">
        <v>5</v>
      </c>
    </row>
    <row r="29" spans="1:10" x14ac:dyDescent="0.3">
      <c r="A29" s="61" t="s">
        <v>87</v>
      </c>
      <c r="B29" s="61">
        <f t="shared" ref="B29:J29" si="2">SUM(B10:B28)</f>
        <v>7431</v>
      </c>
      <c r="C29" s="61">
        <f t="shared" si="2"/>
        <v>614</v>
      </c>
      <c r="D29" s="61">
        <f t="shared" si="2"/>
        <v>958</v>
      </c>
      <c r="E29" s="61">
        <f t="shared" si="2"/>
        <v>470</v>
      </c>
      <c r="F29" s="61">
        <f t="shared" si="2"/>
        <v>904</v>
      </c>
      <c r="G29" s="61">
        <f t="shared" si="2"/>
        <v>364</v>
      </c>
      <c r="H29" s="61">
        <f t="shared" si="2"/>
        <v>2504</v>
      </c>
      <c r="I29" s="61">
        <f t="shared" si="2"/>
        <v>1337</v>
      </c>
      <c r="J29" s="61">
        <f t="shared" si="2"/>
        <v>280</v>
      </c>
    </row>
  </sheetData>
  <mergeCells count="3">
    <mergeCell ref="B2:B9"/>
    <mergeCell ref="C2:J7"/>
    <mergeCell ref="C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123"/>
  <sheetViews>
    <sheetView topLeftCell="A44" zoomScale="90" zoomScaleNormal="90" workbookViewId="0">
      <selection activeCell="I123" sqref="I123"/>
    </sheetView>
  </sheetViews>
  <sheetFormatPr defaultColWidth="9.33203125" defaultRowHeight="14.4" x14ac:dyDescent="0.3"/>
  <cols>
    <col min="1" max="1" width="59.44140625" customWidth="1"/>
    <col min="3" max="3" width="9.33203125" bestFit="1" customWidth="1"/>
    <col min="5" max="5" width="9.5546875" bestFit="1" customWidth="1"/>
    <col min="6" max="7" width="9.33203125" bestFit="1" customWidth="1"/>
  </cols>
  <sheetData>
    <row r="1" spans="1:43" ht="26.4" thickBot="1" x14ac:dyDescent="0.55000000000000004">
      <c r="A1" s="20" t="s">
        <v>92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23"/>
      <c r="AD1" s="39"/>
      <c r="AE1" s="23"/>
      <c r="AF1" s="104"/>
      <c r="AG1" s="23"/>
      <c r="AH1" s="23"/>
      <c r="AI1" s="23"/>
      <c r="AJ1" s="23"/>
      <c r="AK1" s="104"/>
      <c r="AL1" s="23"/>
      <c r="AM1" s="23"/>
      <c r="AN1" s="23"/>
      <c r="AO1" s="23"/>
      <c r="AP1" s="23"/>
      <c r="AQ1" s="94"/>
    </row>
    <row r="2" spans="1:43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101" t="s">
        <v>3</v>
      </c>
      <c r="F2" s="80" t="s">
        <v>4</v>
      </c>
      <c r="G2" s="80" t="s">
        <v>5</v>
      </c>
      <c r="H2" s="80" t="s">
        <v>55</v>
      </c>
      <c r="I2" s="80" t="s">
        <v>6</v>
      </c>
      <c r="J2" s="80" t="s">
        <v>7</v>
      </c>
      <c r="K2" s="80" t="s">
        <v>8</v>
      </c>
      <c r="L2" s="80" t="s">
        <v>9</v>
      </c>
      <c r="M2" s="80" t="s">
        <v>10</v>
      </c>
      <c r="N2" s="80" t="s">
        <v>11</v>
      </c>
      <c r="O2" s="80" t="s">
        <v>12</v>
      </c>
      <c r="P2" s="80" t="s">
        <v>93</v>
      </c>
      <c r="Q2" s="80" t="s">
        <v>13</v>
      </c>
      <c r="R2" s="80" t="s">
        <v>14</v>
      </c>
      <c r="S2" s="80" t="s">
        <v>15</v>
      </c>
      <c r="T2" s="80" t="s">
        <v>16</v>
      </c>
      <c r="U2" s="80" t="s">
        <v>17</v>
      </c>
      <c r="V2" s="80" t="s">
        <v>18</v>
      </c>
      <c r="W2" s="80" t="s">
        <v>19</v>
      </c>
      <c r="X2" s="80" t="s">
        <v>20</v>
      </c>
      <c r="Y2" s="80" t="s">
        <v>21</v>
      </c>
      <c r="Z2" s="80" t="s">
        <v>22</v>
      </c>
      <c r="AA2" s="80" t="s">
        <v>23</v>
      </c>
      <c r="AB2" s="80" t="s">
        <v>24</v>
      </c>
      <c r="AC2" s="80" t="s">
        <v>25</v>
      </c>
      <c r="AD2" s="80" t="s">
        <v>26</v>
      </c>
      <c r="AE2" s="80" t="s">
        <v>27</v>
      </c>
      <c r="AF2" s="105" t="s">
        <v>28</v>
      </c>
      <c r="AG2" s="88" t="s">
        <v>29</v>
      </c>
      <c r="AH2" s="24" t="s">
        <v>58</v>
      </c>
      <c r="AI2" s="80" t="s">
        <v>30</v>
      </c>
      <c r="AJ2" s="80" t="s">
        <v>31</v>
      </c>
      <c r="AK2" s="105" t="s">
        <v>32</v>
      </c>
      <c r="AL2" s="80" t="s">
        <v>33</v>
      </c>
      <c r="AM2" s="80" t="s">
        <v>34</v>
      </c>
      <c r="AN2" s="80" t="s">
        <v>35</v>
      </c>
      <c r="AO2" s="80" t="s">
        <v>36</v>
      </c>
      <c r="AP2" s="80" t="s">
        <v>57</v>
      </c>
      <c r="AQ2" s="80" t="s">
        <v>56</v>
      </c>
    </row>
    <row r="3" spans="1:43" ht="15" thickBot="1" x14ac:dyDescent="0.35">
      <c r="A3" s="5" t="s">
        <v>37</v>
      </c>
      <c r="B3" s="6">
        <f t="shared" ref="B3:B20" si="0">SUM(C3:AQ3)</f>
        <v>154</v>
      </c>
      <c r="C3" s="81">
        <v>0</v>
      </c>
      <c r="D3" s="81"/>
      <c r="E3" s="86">
        <v>0</v>
      </c>
      <c r="F3" s="81"/>
      <c r="G3" s="81">
        <v>22</v>
      </c>
      <c r="H3" s="81">
        <v>0</v>
      </c>
      <c r="I3" s="81">
        <v>0</v>
      </c>
      <c r="J3" s="81">
        <v>22</v>
      </c>
      <c r="K3" s="81">
        <v>1</v>
      </c>
      <c r="L3" s="81">
        <v>4</v>
      </c>
      <c r="M3" s="81">
        <v>3</v>
      </c>
      <c r="N3" s="81">
        <v>2</v>
      </c>
      <c r="O3" s="81">
        <v>1</v>
      </c>
      <c r="P3" s="81">
        <v>2</v>
      </c>
      <c r="Q3" s="81">
        <v>7</v>
      </c>
      <c r="R3" s="81">
        <v>0</v>
      </c>
      <c r="S3" s="81">
        <v>0</v>
      </c>
      <c r="T3" s="81"/>
      <c r="U3" s="81"/>
      <c r="V3" s="81">
        <v>31</v>
      </c>
      <c r="W3" s="81">
        <v>1</v>
      </c>
      <c r="X3" s="81">
        <v>0</v>
      </c>
      <c r="Y3" s="81"/>
      <c r="Z3" s="81"/>
      <c r="AA3" s="81">
        <v>1</v>
      </c>
      <c r="AB3" s="81"/>
      <c r="AC3" s="81">
        <v>0</v>
      </c>
      <c r="AD3" s="81">
        <v>35</v>
      </c>
      <c r="AE3" s="81">
        <v>1</v>
      </c>
      <c r="AF3" s="106">
        <v>4</v>
      </c>
      <c r="AG3" s="89">
        <v>2</v>
      </c>
      <c r="AH3" s="66"/>
      <c r="AI3" s="81"/>
      <c r="AJ3" s="81">
        <v>0</v>
      </c>
      <c r="AK3" s="106">
        <v>0</v>
      </c>
      <c r="AL3" s="81"/>
      <c r="AM3" s="81">
        <v>12</v>
      </c>
      <c r="AN3" s="81">
        <v>2</v>
      </c>
      <c r="AO3" s="81">
        <v>0</v>
      </c>
      <c r="AP3" s="81"/>
      <c r="AQ3" s="81">
        <v>1</v>
      </c>
    </row>
    <row r="4" spans="1:43" ht="15" thickBot="1" x14ac:dyDescent="0.35">
      <c r="A4" s="7" t="s">
        <v>38</v>
      </c>
      <c r="B4" s="6">
        <f t="shared" si="0"/>
        <v>282</v>
      </c>
      <c r="C4" s="81">
        <v>53</v>
      </c>
      <c r="D4" s="81">
        <v>2</v>
      </c>
      <c r="E4" s="86">
        <v>0</v>
      </c>
      <c r="F4" s="81">
        <v>0</v>
      </c>
      <c r="G4" s="81">
        <v>0</v>
      </c>
      <c r="H4" s="81">
        <v>2</v>
      </c>
      <c r="I4" s="81">
        <v>6</v>
      </c>
      <c r="J4" s="81">
        <v>1</v>
      </c>
      <c r="K4" s="81">
        <v>1</v>
      </c>
      <c r="L4" s="81">
        <v>1</v>
      </c>
      <c r="M4" s="81"/>
      <c r="N4" s="81">
        <v>1</v>
      </c>
      <c r="O4" s="81">
        <v>1</v>
      </c>
      <c r="P4" s="81">
        <v>10</v>
      </c>
      <c r="Q4" s="81">
        <v>21</v>
      </c>
      <c r="R4" s="96">
        <v>4</v>
      </c>
      <c r="S4" s="81">
        <v>0</v>
      </c>
      <c r="T4" s="81"/>
      <c r="U4" s="81"/>
      <c r="V4" s="81">
        <v>9</v>
      </c>
      <c r="W4" s="81">
        <v>0</v>
      </c>
      <c r="X4" s="81">
        <v>3</v>
      </c>
      <c r="Y4" s="81">
        <v>1</v>
      </c>
      <c r="Z4" s="81"/>
      <c r="AA4" s="81"/>
      <c r="AB4" s="81"/>
      <c r="AC4" s="81">
        <v>0</v>
      </c>
      <c r="AD4" s="81">
        <v>1</v>
      </c>
      <c r="AE4" s="81">
        <v>1</v>
      </c>
      <c r="AF4" s="106"/>
      <c r="AG4" s="89"/>
      <c r="AH4" s="66"/>
      <c r="AI4" s="81">
        <v>1</v>
      </c>
      <c r="AJ4" s="81">
        <v>0</v>
      </c>
      <c r="AK4" s="106">
        <v>5</v>
      </c>
      <c r="AL4" s="81">
        <v>1</v>
      </c>
      <c r="AM4" s="81">
        <v>0</v>
      </c>
      <c r="AN4" s="81">
        <v>0</v>
      </c>
      <c r="AO4" s="81">
        <v>0</v>
      </c>
      <c r="AP4" s="81">
        <v>4</v>
      </c>
      <c r="AQ4" s="96">
        <v>153</v>
      </c>
    </row>
    <row r="5" spans="1:43" ht="15" thickBot="1" x14ac:dyDescent="0.35">
      <c r="A5" s="5" t="s">
        <v>39</v>
      </c>
      <c r="B5" s="6">
        <f t="shared" si="0"/>
        <v>617</v>
      </c>
      <c r="C5" s="81">
        <v>35</v>
      </c>
      <c r="D5" s="81"/>
      <c r="E5" s="86">
        <v>2</v>
      </c>
      <c r="F5" s="81">
        <v>24</v>
      </c>
      <c r="G5" s="81">
        <v>16</v>
      </c>
      <c r="H5" s="81">
        <v>3</v>
      </c>
      <c r="I5" s="81">
        <v>8</v>
      </c>
      <c r="J5" s="81">
        <v>6</v>
      </c>
      <c r="K5" s="81">
        <v>4</v>
      </c>
      <c r="L5" s="99">
        <v>70</v>
      </c>
      <c r="M5" s="81"/>
      <c r="N5" s="81">
        <v>2</v>
      </c>
      <c r="O5" s="81">
        <v>37</v>
      </c>
      <c r="P5" s="81">
        <v>3</v>
      </c>
      <c r="Q5" s="81">
        <v>151</v>
      </c>
      <c r="R5" s="96">
        <v>1</v>
      </c>
      <c r="S5" s="81">
        <v>0</v>
      </c>
      <c r="T5" s="81"/>
      <c r="U5" s="81"/>
      <c r="V5" s="81">
        <v>18</v>
      </c>
      <c r="W5" s="81">
        <v>12</v>
      </c>
      <c r="X5" s="81">
        <v>1</v>
      </c>
      <c r="Y5" s="81"/>
      <c r="Z5" s="81">
        <v>4</v>
      </c>
      <c r="AA5" s="81"/>
      <c r="AB5" s="81"/>
      <c r="AC5" s="81">
        <v>4</v>
      </c>
      <c r="AD5" s="81">
        <v>12</v>
      </c>
      <c r="AE5" s="81">
        <v>10</v>
      </c>
      <c r="AF5" s="106">
        <v>2</v>
      </c>
      <c r="AG5" s="89">
        <v>86</v>
      </c>
      <c r="AH5" s="66"/>
      <c r="AI5" s="81">
        <v>1</v>
      </c>
      <c r="AJ5" s="81">
        <v>1</v>
      </c>
      <c r="AK5" s="106">
        <v>0</v>
      </c>
      <c r="AL5" s="81">
        <v>2</v>
      </c>
      <c r="AM5" s="81">
        <v>27</v>
      </c>
      <c r="AN5" s="81">
        <v>2</v>
      </c>
      <c r="AO5" s="81">
        <v>30</v>
      </c>
      <c r="AP5" s="81">
        <v>13</v>
      </c>
      <c r="AQ5" s="96">
        <v>30</v>
      </c>
    </row>
    <row r="6" spans="1:43" ht="15" thickBot="1" x14ac:dyDescent="0.35">
      <c r="A6" s="7" t="s">
        <v>40</v>
      </c>
      <c r="B6" s="6">
        <f t="shared" si="0"/>
        <v>3900</v>
      </c>
      <c r="C6" s="81">
        <v>25</v>
      </c>
      <c r="D6" s="81">
        <v>4</v>
      </c>
      <c r="E6" s="86">
        <v>22</v>
      </c>
      <c r="F6" s="81">
        <v>71</v>
      </c>
      <c r="G6" s="81">
        <v>10</v>
      </c>
      <c r="H6" s="81">
        <v>8</v>
      </c>
      <c r="I6" s="81">
        <v>1220</v>
      </c>
      <c r="J6" s="81">
        <v>50</v>
      </c>
      <c r="K6" s="81">
        <v>4</v>
      </c>
      <c r="L6" s="96">
        <v>3</v>
      </c>
      <c r="M6" s="81">
        <v>4</v>
      </c>
      <c r="N6" s="81">
        <v>18</v>
      </c>
      <c r="O6" s="81">
        <v>551</v>
      </c>
      <c r="P6" s="81"/>
      <c r="Q6" s="81">
        <v>44</v>
      </c>
      <c r="R6" s="96">
        <v>1</v>
      </c>
      <c r="S6" s="81">
        <v>11</v>
      </c>
      <c r="T6" s="81"/>
      <c r="U6" s="81"/>
      <c r="V6" s="81">
        <v>232</v>
      </c>
      <c r="W6" s="86">
        <v>122</v>
      </c>
      <c r="X6" s="81">
        <v>39</v>
      </c>
      <c r="Y6" s="81"/>
      <c r="Z6" s="81">
        <v>44</v>
      </c>
      <c r="AA6" s="81">
        <v>5</v>
      </c>
      <c r="AB6" s="81">
        <v>12</v>
      </c>
      <c r="AC6" s="81">
        <v>56</v>
      </c>
      <c r="AD6" s="81">
        <v>23</v>
      </c>
      <c r="AE6" s="81">
        <v>36</v>
      </c>
      <c r="AF6" s="106">
        <v>135</v>
      </c>
      <c r="AG6" s="89">
        <v>122</v>
      </c>
      <c r="AH6" s="66"/>
      <c r="AI6" s="81">
        <v>9</v>
      </c>
      <c r="AJ6" s="81">
        <v>9</v>
      </c>
      <c r="AK6" s="106">
        <v>79</v>
      </c>
      <c r="AL6" s="81">
        <v>4</v>
      </c>
      <c r="AM6" s="81">
        <v>447</v>
      </c>
      <c r="AN6" s="81">
        <v>88</v>
      </c>
      <c r="AO6" s="81">
        <v>92</v>
      </c>
      <c r="AP6" s="81">
        <v>82</v>
      </c>
      <c r="AQ6" s="96">
        <v>218</v>
      </c>
    </row>
    <row r="7" spans="1:43" ht="15" thickBot="1" x14ac:dyDescent="0.35">
      <c r="A7" s="3" t="s">
        <v>41</v>
      </c>
      <c r="B7" s="6">
        <f t="shared" si="0"/>
        <v>395</v>
      </c>
      <c r="C7" s="81">
        <v>3</v>
      </c>
      <c r="D7" s="81">
        <v>4</v>
      </c>
      <c r="E7" s="86">
        <v>0</v>
      </c>
      <c r="F7" s="81">
        <v>0</v>
      </c>
      <c r="G7" s="81">
        <v>3</v>
      </c>
      <c r="H7" s="81">
        <v>6</v>
      </c>
      <c r="I7" s="86">
        <v>0</v>
      </c>
      <c r="J7" s="81">
        <v>30</v>
      </c>
      <c r="K7" s="81">
        <v>1</v>
      </c>
      <c r="L7" s="99">
        <v>28</v>
      </c>
      <c r="M7" s="81">
        <v>3</v>
      </c>
      <c r="N7" s="81">
        <v>4</v>
      </c>
      <c r="O7" s="86">
        <v>146</v>
      </c>
      <c r="P7" s="86">
        <v>4</v>
      </c>
      <c r="Q7" s="81">
        <v>42</v>
      </c>
      <c r="R7" s="96">
        <v>7</v>
      </c>
      <c r="S7" s="81">
        <v>27</v>
      </c>
      <c r="T7" s="81"/>
      <c r="U7" s="81"/>
      <c r="V7" s="81">
        <v>30</v>
      </c>
      <c r="W7" s="81">
        <v>0</v>
      </c>
      <c r="X7" s="81">
        <v>0</v>
      </c>
      <c r="Y7" s="81"/>
      <c r="Z7" s="81"/>
      <c r="AA7" s="81">
        <v>1</v>
      </c>
      <c r="AB7" s="81">
        <v>1</v>
      </c>
      <c r="AC7" s="81">
        <v>0</v>
      </c>
      <c r="AD7" s="81">
        <v>4</v>
      </c>
      <c r="AE7" s="81">
        <v>9</v>
      </c>
      <c r="AF7" s="106"/>
      <c r="AG7" s="89"/>
      <c r="AH7" s="66"/>
      <c r="AI7" s="81">
        <v>1</v>
      </c>
      <c r="AJ7" s="81">
        <v>0</v>
      </c>
      <c r="AK7" s="106">
        <v>26</v>
      </c>
      <c r="AL7" s="81">
        <v>1</v>
      </c>
      <c r="AM7" s="81">
        <v>5</v>
      </c>
      <c r="AN7" s="81">
        <v>2</v>
      </c>
      <c r="AO7" s="81">
        <v>0</v>
      </c>
      <c r="AP7" s="81">
        <v>2</v>
      </c>
      <c r="AQ7" s="96">
        <v>5</v>
      </c>
    </row>
    <row r="8" spans="1:43" ht="15" thickBot="1" x14ac:dyDescent="0.35">
      <c r="A8" s="3" t="s">
        <v>42</v>
      </c>
      <c r="B8" s="6">
        <f t="shared" si="0"/>
        <v>19</v>
      </c>
      <c r="C8" s="81">
        <v>0</v>
      </c>
      <c r="D8" s="81">
        <v>1</v>
      </c>
      <c r="E8" s="86">
        <v>0</v>
      </c>
      <c r="F8" s="81">
        <v>0</v>
      </c>
      <c r="G8" s="81">
        <v>1</v>
      </c>
      <c r="H8" s="81">
        <v>2</v>
      </c>
      <c r="I8" s="81">
        <v>0</v>
      </c>
      <c r="J8" s="81"/>
      <c r="K8" s="81">
        <v>0</v>
      </c>
      <c r="L8" s="100"/>
      <c r="M8" s="81"/>
      <c r="N8" s="81">
        <v>0</v>
      </c>
      <c r="O8" s="81"/>
      <c r="P8" s="86">
        <v>1</v>
      </c>
      <c r="Q8" s="81">
        <v>0</v>
      </c>
      <c r="R8" s="96">
        <v>0</v>
      </c>
      <c r="S8" s="81">
        <v>3</v>
      </c>
      <c r="T8" s="81"/>
      <c r="U8" s="81"/>
      <c r="V8" s="81">
        <v>7</v>
      </c>
      <c r="W8" s="81">
        <v>0</v>
      </c>
      <c r="X8" s="81">
        <v>0</v>
      </c>
      <c r="Y8" s="81"/>
      <c r="Z8" s="81"/>
      <c r="AA8" s="81"/>
      <c r="AB8" s="81"/>
      <c r="AC8" s="81">
        <v>0</v>
      </c>
      <c r="AD8" s="81">
        <v>0</v>
      </c>
      <c r="AE8" s="81"/>
      <c r="AF8" s="106"/>
      <c r="AG8" s="89"/>
      <c r="AH8" s="66"/>
      <c r="AI8" s="81"/>
      <c r="AJ8" s="81">
        <v>0</v>
      </c>
      <c r="AK8" s="106">
        <v>0</v>
      </c>
      <c r="AL8" s="81"/>
      <c r="AM8" s="81">
        <v>0</v>
      </c>
      <c r="AN8" s="81"/>
      <c r="AO8" s="81">
        <v>2</v>
      </c>
      <c r="AP8" s="81">
        <v>2</v>
      </c>
      <c r="AQ8" s="96">
        <v>0</v>
      </c>
    </row>
    <row r="9" spans="1:43" ht="15" thickBot="1" x14ac:dyDescent="0.35">
      <c r="A9" s="3" t="s">
        <v>43</v>
      </c>
      <c r="B9" s="6">
        <f t="shared" si="0"/>
        <v>847</v>
      </c>
      <c r="C9" s="81">
        <v>0</v>
      </c>
      <c r="D9" s="81"/>
      <c r="E9" s="86">
        <v>0</v>
      </c>
      <c r="F9" s="81">
        <v>1</v>
      </c>
      <c r="G9" s="81">
        <v>17</v>
      </c>
      <c r="H9" s="81">
        <v>3</v>
      </c>
      <c r="I9" s="81">
        <v>0</v>
      </c>
      <c r="J9" s="81">
        <v>1</v>
      </c>
      <c r="K9" s="81">
        <v>6</v>
      </c>
      <c r="L9" s="100">
        <v>6</v>
      </c>
      <c r="M9" s="81">
        <v>3</v>
      </c>
      <c r="N9" s="81">
        <v>2</v>
      </c>
      <c r="O9" s="81"/>
      <c r="P9" s="86">
        <v>8</v>
      </c>
      <c r="Q9" s="81">
        <v>149</v>
      </c>
      <c r="R9" s="96">
        <v>54</v>
      </c>
      <c r="S9" s="81">
        <v>29</v>
      </c>
      <c r="T9" s="81"/>
      <c r="U9" s="81"/>
      <c r="V9" s="81">
        <v>233</v>
      </c>
      <c r="W9" s="81">
        <v>1</v>
      </c>
      <c r="X9" s="81">
        <v>3</v>
      </c>
      <c r="Y9" s="81">
        <v>3</v>
      </c>
      <c r="Z9" s="81"/>
      <c r="AA9" s="81"/>
      <c r="AB9" s="81"/>
      <c r="AC9" s="81">
        <v>1</v>
      </c>
      <c r="AD9" s="81">
        <v>42</v>
      </c>
      <c r="AE9" s="81">
        <v>16</v>
      </c>
      <c r="AF9" s="106">
        <v>2</v>
      </c>
      <c r="AG9" s="89">
        <v>11</v>
      </c>
      <c r="AH9" s="66"/>
      <c r="AI9" s="81">
        <v>162</v>
      </c>
      <c r="AJ9" s="81">
        <v>10</v>
      </c>
      <c r="AK9" s="106">
        <v>2</v>
      </c>
      <c r="AL9" s="81">
        <v>2</v>
      </c>
      <c r="AM9" s="81">
        <v>49</v>
      </c>
      <c r="AN9" s="81">
        <v>0</v>
      </c>
      <c r="AO9" s="81">
        <v>13</v>
      </c>
      <c r="AP9" s="81">
        <v>15</v>
      </c>
      <c r="AQ9" s="96">
        <v>3</v>
      </c>
    </row>
    <row r="10" spans="1:43" ht="15" thickBot="1" x14ac:dyDescent="0.35">
      <c r="A10" s="3" t="s">
        <v>44</v>
      </c>
      <c r="B10" s="6">
        <f t="shared" si="0"/>
        <v>26</v>
      </c>
      <c r="C10" s="81">
        <v>3</v>
      </c>
      <c r="D10" s="81"/>
      <c r="E10" s="86">
        <v>0</v>
      </c>
      <c r="F10" s="81">
        <v>0</v>
      </c>
      <c r="G10" s="81">
        <v>3</v>
      </c>
      <c r="H10" s="81">
        <v>2</v>
      </c>
      <c r="I10" s="81">
        <v>2</v>
      </c>
      <c r="J10" s="81"/>
      <c r="K10" s="81">
        <v>0</v>
      </c>
      <c r="L10" s="96">
        <v>1</v>
      </c>
      <c r="M10" s="81"/>
      <c r="N10" s="81">
        <v>0</v>
      </c>
      <c r="O10" s="81">
        <v>1</v>
      </c>
      <c r="P10" s="86"/>
      <c r="Q10" s="81">
        <v>0</v>
      </c>
      <c r="R10" s="96">
        <v>0</v>
      </c>
      <c r="S10" s="81">
        <v>0</v>
      </c>
      <c r="T10" s="81"/>
      <c r="U10" s="81"/>
      <c r="V10" s="81">
        <v>2</v>
      </c>
      <c r="W10" s="81">
        <v>0</v>
      </c>
      <c r="X10" s="81">
        <v>0</v>
      </c>
      <c r="Y10" s="81"/>
      <c r="Z10" s="81"/>
      <c r="AA10" s="81"/>
      <c r="AB10" s="81"/>
      <c r="AC10" s="81">
        <v>0</v>
      </c>
      <c r="AD10" s="81">
        <v>0</v>
      </c>
      <c r="AE10" s="81">
        <v>2</v>
      </c>
      <c r="AF10" s="106"/>
      <c r="AG10" s="89"/>
      <c r="AH10" s="66"/>
      <c r="AI10" s="81">
        <v>0</v>
      </c>
      <c r="AJ10" s="81">
        <v>0</v>
      </c>
      <c r="AK10" s="106">
        <v>5</v>
      </c>
      <c r="AL10" s="81"/>
      <c r="AM10" s="81">
        <v>0</v>
      </c>
      <c r="AN10" s="81"/>
      <c r="AO10" s="81">
        <v>0</v>
      </c>
      <c r="AP10" s="81">
        <v>4</v>
      </c>
      <c r="AQ10" s="96">
        <v>1</v>
      </c>
    </row>
    <row r="11" spans="1:43" ht="15" thickBot="1" x14ac:dyDescent="0.35">
      <c r="A11" s="3" t="s">
        <v>45</v>
      </c>
      <c r="B11" s="6">
        <f t="shared" si="0"/>
        <v>74</v>
      </c>
      <c r="C11" s="81">
        <v>4</v>
      </c>
      <c r="D11" s="81"/>
      <c r="E11" s="86">
        <v>0</v>
      </c>
      <c r="F11" s="81">
        <v>0</v>
      </c>
      <c r="G11" s="81">
        <v>0</v>
      </c>
      <c r="H11" s="81">
        <v>1</v>
      </c>
      <c r="I11" s="81">
        <v>0</v>
      </c>
      <c r="J11" s="86">
        <v>1</v>
      </c>
      <c r="K11" s="81">
        <v>0</v>
      </c>
      <c r="L11" s="81">
        <v>3</v>
      </c>
      <c r="M11" s="81"/>
      <c r="N11" s="81">
        <v>0</v>
      </c>
      <c r="O11" s="86">
        <v>1</v>
      </c>
      <c r="P11" s="86"/>
      <c r="Q11" s="81">
        <v>11</v>
      </c>
      <c r="R11" s="96">
        <v>0</v>
      </c>
      <c r="S11" s="81">
        <v>0</v>
      </c>
      <c r="T11" s="81"/>
      <c r="U11" s="81"/>
      <c r="V11" s="86">
        <v>1</v>
      </c>
      <c r="W11" s="81">
        <v>8</v>
      </c>
      <c r="X11" s="81">
        <v>0</v>
      </c>
      <c r="Y11" s="81"/>
      <c r="Z11" s="81"/>
      <c r="AA11" s="81"/>
      <c r="AB11" s="81"/>
      <c r="AC11" s="81">
        <v>0</v>
      </c>
      <c r="AD11" s="81">
        <v>1</v>
      </c>
      <c r="AE11" s="81">
        <v>1</v>
      </c>
      <c r="AF11" s="106"/>
      <c r="AG11" s="89">
        <v>1</v>
      </c>
      <c r="AH11" s="66"/>
      <c r="AI11" s="86">
        <v>6</v>
      </c>
      <c r="AJ11" s="81">
        <v>0</v>
      </c>
      <c r="AK11" s="106">
        <v>0</v>
      </c>
      <c r="AL11" s="86">
        <v>3</v>
      </c>
      <c r="AM11" s="86">
        <v>29</v>
      </c>
      <c r="AN11" s="81"/>
      <c r="AO11" s="81">
        <v>0</v>
      </c>
      <c r="AP11" s="81">
        <v>2</v>
      </c>
      <c r="AQ11" s="111">
        <v>1</v>
      </c>
    </row>
    <row r="12" spans="1:43" ht="15" thickBot="1" x14ac:dyDescent="0.35">
      <c r="A12" s="3" t="s">
        <v>46</v>
      </c>
      <c r="B12" s="6">
        <f t="shared" si="0"/>
        <v>293</v>
      </c>
      <c r="C12" s="81">
        <v>10</v>
      </c>
      <c r="D12" s="81"/>
      <c r="E12" s="86">
        <v>0</v>
      </c>
      <c r="F12" s="81"/>
      <c r="G12" s="81">
        <v>6</v>
      </c>
      <c r="H12" s="81">
        <v>1</v>
      </c>
      <c r="I12" s="81">
        <v>0</v>
      </c>
      <c r="J12" s="81">
        <v>13</v>
      </c>
      <c r="K12" s="81">
        <v>8</v>
      </c>
      <c r="L12" s="81">
        <v>3</v>
      </c>
      <c r="M12" s="81"/>
      <c r="N12" s="81">
        <v>1</v>
      </c>
      <c r="O12" s="81">
        <v>5</v>
      </c>
      <c r="P12" s="86">
        <v>2</v>
      </c>
      <c r="Q12" s="81">
        <v>21</v>
      </c>
      <c r="R12" s="96">
        <v>1</v>
      </c>
      <c r="S12" s="81">
        <v>0</v>
      </c>
      <c r="T12" s="86"/>
      <c r="U12" s="81"/>
      <c r="V12" s="81">
        <v>62</v>
      </c>
      <c r="W12" s="81">
        <v>1</v>
      </c>
      <c r="X12" s="81">
        <v>0</v>
      </c>
      <c r="Y12" s="81"/>
      <c r="Z12" s="81"/>
      <c r="AA12" s="81">
        <v>3</v>
      </c>
      <c r="AB12" s="81"/>
      <c r="AC12" s="81">
        <v>0</v>
      </c>
      <c r="AD12" s="81">
        <v>2</v>
      </c>
      <c r="AE12" s="81">
        <v>2</v>
      </c>
      <c r="AF12" s="106">
        <v>21</v>
      </c>
      <c r="AG12" s="89">
        <v>27</v>
      </c>
      <c r="AH12" s="66"/>
      <c r="AI12" s="81">
        <v>0</v>
      </c>
      <c r="AJ12" s="81">
        <v>0</v>
      </c>
      <c r="AK12" s="106">
        <v>0</v>
      </c>
      <c r="AL12" s="81">
        <v>1</v>
      </c>
      <c r="AM12" s="81">
        <v>62</v>
      </c>
      <c r="AN12" s="81">
        <v>0</v>
      </c>
      <c r="AO12" s="81">
        <v>2</v>
      </c>
      <c r="AP12" s="81">
        <v>29</v>
      </c>
      <c r="AQ12" s="96">
        <v>10</v>
      </c>
    </row>
    <row r="13" spans="1:43" ht="15" thickBot="1" x14ac:dyDescent="0.35">
      <c r="A13" s="3" t="s">
        <v>70</v>
      </c>
      <c r="B13" s="6">
        <f t="shared" si="0"/>
        <v>276</v>
      </c>
      <c r="C13" s="81">
        <v>9</v>
      </c>
      <c r="D13" s="81"/>
      <c r="E13" s="86">
        <v>1</v>
      </c>
      <c r="F13" s="81">
        <v>3</v>
      </c>
      <c r="G13" s="81">
        <v>5</v>
      </c>
      <c r="H13" s="81">
        <v>2</v>
      </c>
      <c r="I13" s="81">
        <v>0</v>
      </c>
      <c r="J13" s="81">
        <v>2</v>
      </c>
      <c r="K13" s="81">
        <v>0</v>
      </c>
      <c r="L13" s="81">
        <v>7</v>
      </c>
      <c r="M13" s="81">
        <v>1</v>
      </c>
      <c r="N13" s="81">
        <v>7</v>
      </c>
      <c r="O13" s="81">
        <v>5</v>
      </c>
      <c r="P13" s="86"/>
      <c r="Q13" s="81">
        <v>18</v>
      </c>
      <c r="R13" s="96">
        <v>1</v>
      </c>
      <c r="S13" s="81">
        <v>3</v>
      </c>
      <c r="T13" s="86"/>
      <c r="U13" s="81"/>
      <c r="V13" s="81">
        <v>29</v>
      </c>
      <c r="W13" s="81">
        <v>1</v>
      </c>
      <c r="X13" s="81">
        <v>0</v>
      </c>
      <c r="Y13" s="81"/>
      <c r="Z13" s="81"/>
      <c r="AA13" s="81">
        <v>2</v>
      </c>
      <c r="AB13" s="81"/>
      <c r="AC13" s="81">
        <v>0</v>
      </c>
      <c r="AD13" s="81">
        <v>36</v>
      </c>
      <c r="AE13" s="81">
        <v>3</v>
      </c>
      <c r="AF13" s="106">
        <v>0</v>
      </c>
      <c r="AG13" s="89">
        <v>1</v>
      </c>
      <c r="AH13" s="66"/>
      <c r="AI13" s="81">
        <v>6</v>
      </c>
      <c r="AJ13" s="81">
        <v>1</v>
      </c>
      <c r="AK13" s="106">
        <v>2</v>
      </c>
      <c r="AL13" s="81">
        <v>1</v>
      </c>
      <c r="AM13" s="81">
        <v>99</v>
      </c>
      <c r="AN13" s="81">
        <v>0</v>
      </c>
      <c r="AO13" s="81">
        <v>27</v>
      </c>
      <c r="AP13" s="81">
        <v>3</v>
      </c>
      <c r="AQ13" s="96">
        <v>1</v>
      </c>
    </row>
    <row r="14" spans="1:43" ht="15" thickBot="1" x14ac:dyDescent="0.35">
      <c r="A14" s="3" t="s">
        <v>48</v>
      </c>
      <c r="B14" s="6">
        <f t="shared" si="0"/>
        <v>820</v>
      </c>
      <c r="C14" s="81">
        <v>12</v>
      </c>
      <c r="D14" s="81"/>
      <c r="E14" s="86">
        <v>8</v>
      </c>
      <c r="F14" s="81">
        <v>1</v>
      </c>
      <c r="G14" s="81">
        <v>106</v>
      </c>
      <c r="H14" s="81">
        <v>3</v>
      </c>
      <c r="I14" s="86">
        <v>94</v>
      </c>
      <c r="J14" s="81">
        <v>3</v>
      </c>
      <c r="K14" s="81">
        <v>3</v>
      </c>
      <c r="L14" s="81">
        <v>21</v>
      </c>
      <c r="M14" s="81">
        <v>7</v>
      </c>
      <c r="N14" s="81">
        <v>4</v>
      </c>
      <c r="O14" s="81">
        <v>57</v>
      </c>
      <c r="P14" s="86">
        <v>20</v>
      </c>
      <c r="Q14" s="81">
        <v>156</v>
      </c>
      <c r="R14" s="96">
        <v>3</v>
      </c>
      <c r="S14" s="86">
        <v>42</v>
      </c>
      <c r="T14" s="81"/>
      <c r="U14" s="81"/>
      <c r="V14" s="81">
        <v>43</v>
      </c>
      <c r="W14" s="86">
        <v>8</v>
      </c>
      <c r="X14" s="81">
        <v>46</v>
      </c>
      <c r="Y14" s="81">
        <v>1</v>
      </c>
      <c r="Z14" s="81"/>
      <c r="AA14" s="81"/>
      <c r="AB14" s="81"/>
      <c r="AC14" s="86">
        <v>8</v>
      </c>
      <c r="AD14" s="81">
        <v>44</v>
      </c>
      <c r="AE14" s="81">
        <v>40</v>
      </c>
      <c r="AF14" s="106"/>
      <c r="AG14" s="89"/>
      <c r="AH14" s="66"/>
      <c r="AI14" s="81"/>
      <c r="AJ14" s="81">
        <v>0</v>
      </c>
      <c r="AK14" s="106">
        <v>5</v>
      </c>
      <c r="AL14" s="81"/>
      <c r="AM14" s="81">
        <v>36</v>
      </c>
      <c r="AN14" s="81">
        <v>3</v>
      </c>
      <c r="AO14" s="81">
        <v>33</v>
      </c>
      <c r="AP14" s="81">
        <v>4</v>
      </c>
      <c r="AQ14" s="96">
        <v>9</v>
      </c>
    </row>
    <row r="15" spans="1:43" ht="15" thickBot="1" x14ac:dyDescent="0.35">
      <c r="A15" s="3" t="s">
        <v>49</v>
      </c>
      <c r="B15" s="6">
        <f t="shared" si="0"/>
        <v>18</v>
      </c>
      <c r="C15" s="81">
        <v>0</v>
      </c>
      <c r="D15" s="81"/>
      <c r="E15" s="86">
        <v>0</v>
      </c>
      <c r="F15" s="81"/>
      <c r="G15" s="81">
        <v>0</v>
      </c>
      <c r="H15" s="81">
        <v>0</v>
      </c>
      <c r="I15" s="86">
        <v>0</v>
      </c>
      <c r="J15" s="81"/>
      <c r="K15" s="81">
        <v>0</v>
      </c>
      <c r="L15" s="81">
        <v>2</v>
      </c>
      <c r="M15" s="81"/>
      <c r="N15" s="81">
        <v>0</v>
      </c>
      <c r="O15" s="81"/>
      <c r="P15" s="86">
        <v>6</v>
      </c>
      <c r="Q15" s="81">
        <v>1</v>
      </c>
      <c r="R15" s="96">
        <v>0</v>
      </c>
      <c r="S15" s="86">
        <v>0</v>
      </c>
      <c r="T15" s="81"/>
      <c r="U15" s="81"/>
      <c r="V15" s="81">
        <v>6</v>
      </c>
      <c r="W15" s="81">
        <v>0</v>
      </c>
      <c r="X15" s="81">
        <v>0</v>
      </c>
      <c r="Y15" s="81"/>
      <c r="Z15" s="81"/>
      <c r="AA15" s="81"/>
      <c r="AB15" s="81"/>
      <c r="AC15" s="81">
        <v>0</v>
      </c>
      <c r="AD15" s="81">
        <v>0</v>
      </c>
      <c r="AE15" s="81">
        <v>1</v>
      </c>
      <c r="AF15" s="106"/>
      <c r="AG15" s="89"/>
      <c r="AH15" s="66"/>
      <c r="AI15" s="81"/>
      <c r="AJ15" s="81">
        <v>0</v>
      </c>
      <c r="AK15" s="106">
        <v>0</v>
      </c>
      <c r="AL15" s="81"/>
      <c r="AM15" s="81">
        <v>0</v>
      </c>
      <c r="AN15" s="81">
        <v>0</v>
      </c>
      <c r="AO15" s="81">
        <v>0</v>
      </c>
      <c r="AP15" s="81">
        <v>0</v>
      </c>
      <c r="AQ15" s="96">
        <v>2</v>
      </c>
    </row>
    <row r="16" spans="1:43" ht="15" thickBot="1" x14ac:dyDescent="0.35">
      <c r="A16" s="3" t="s">
        <v>50</v>
      </c>
      <c r="B16" s="6">
        <f t="shared" si="0"/>
        <v>597</v>
      </c>
      <c r="C16" s="81">
        <v>22</v>
      </c>
      <c r="D16" s="81"/>
      <c r="E16" s="86">
        <v>9</v>
      </c>
      <c r="F16" s="81">
        <v>1</v>
      </c>
      <c r="G16" s="81">
        <v>45</v>
      </c>
      <c r="H16" s="81">
        <v>1</v>
      </c>
      <c r="I16" s="86">
        <v>0</v>
      </c>
      <c r="J16" s="81"/>
      <c r="K16" s="81">
        <v>0</v>
      </c>
      <c r="L16" s="81">
        <v>198</v>
      </c>
      <c r="M16" s="81"/>
      <c r="N16" s="81">
        <v>2</v>
      </c>
      <c r="O16" s="81">
        <v>25</v>
      </c>
      <c r="P16" s="86"/>
      <c r="Q16" s="81">
        <v>90</v>
      </c>
      <c r="R16" s="96">
        <v>0</v>
      </c>
      <c r="S16" s="86">
        <v>91</v>
      </c>
      <c r="T16" s="81"/>
      <c r="U16" s="81"/>
      <c r="V16" s="81">
        <v>26</v>
      </c>
      <c r="W16" s="81"/>
      <c r="X16" s="81">
        <v>12</v>
      </c>
      <c r="Y16" s="81">
        <v>1</v>
      </c>
      <c r="Z16" s="81"/>
      <c r="AA16" s="81"/>
      <c r="AB16" s="81"/>
      <c r="AC16" s="81">
        <v>1</v>
      </c>
      <c r="AD16" s="81">
        <v>1</v>
      </c>
      <c r="AE16" s="81">
        <v>18</v>
      </c>
      <c r="AF16" s="106"/>
      <c r="AG16" s="89">
        <v>1</v>
      </c>
      <c r="AH16" s="66"/>
      <c r="AI16" s="81"/>
      <c r="AJ16" s="81">
        <v>10</v>
      </c>
      <c r="AK16" s="106">
        <v>13</v>
      </c>
      <c r="AL16" s="81"/>
      <c r="AM16" s="81">
        <v>13</v>
      </c>
      <c r="AN16" s="81">
        <v>0</v>
      </c>
      <c r="AO16" s="81">
        <v>1</v>
      </c>
      <c r="AP16" s="81">
        <v>3</v>
      </c>
      <c r="AQ16" s="96">
        <v>13</v>
      </c>
    </row>
    <row r="17" spans="1:44" ht="15" thickBot="1" x14ac:dyDescent="0.35">
      <c r="A17" s="3" t="s">
        <v>51</v>
      </c>
      <c r="B17" s="6">
        <f t="shared" si="0"/>
        <v>1415</v>
      </c>
      <c r="C17" s="81">
        <v>35</v>
      </c>
      <c r="D17" s="81"/>
      <c r="E17" s="86">
        <v>13</v>
      </c>
      <c r="F17" s="81">
        <v>4</v>
      </c>
      <c r="G17" s="81">
        <v>45</v>
      </c>
      <c r="H17" s="81">
        <v>1</v>
      </c>
      <c r="I17" s="86">
        <v>5</v>
      </c>
      <c r="J17" s="81"/>
      <c r="K17" s="81">
        <v>0</v>
      </c>
      <c r="L17" s="81">
        <v>93</v>
      </c>
      <c r="M17" s="81"/>
      <c r="N17" s="81">
        <v>6</v>
      </c>
      <c r="O17" s="81"/>
      <c r="P17" s="86"/>
      <c r="Q17" s="81">
        <v>42</v>
      </c>
      <c r="R17" s="96">
        <v>42</v>
      </c>
      <c r="S17" s="86">
        <v>110</v>
      </c>
      <c r="T17" s="81"/>
      <c r="U17" s="81"/>
      <c r="V17" s="81">
        <v>24</v>
      </c>
      <c r="W17" s="81">
        <v>33</v>
      </c>
      <c r="X17" s="81">
        <v>1</v>
      </c>
      <c r="Y17" s="81"/>
      <c r="Z17" s="81">
        <v>1</v>
      </c>
      <c r="AA17" s="81"/>
      <c r="AB17" s="81">
        <v>11</v>
      </c>
      <c r="AC17" s="81">
        <v>20</v>
      </c>
      <c r="AD17" s="81">
        <v>146</v>
      </c>
      <c r="AE17" s="81">
        <v>56</v>
      </c>
      <c r="AF17" s="106">
        <v>19</v>
      </c>
      <c r="AG17" s="89">
        <v>653</v>
      </c>
      <c r="AH17" s="66"/>
      <c r="AI17" s="81">
        <v>3</v>
      </c>
      <c r="AJ17" s="81">
        <v>12</v>
      </c>
      <c r="AK17" s="106">
        <v>0</v>
      </c>
      <c r="AL17" s="81"/>
      <c r="AM17" s="81">
        <v>0</v>
      </c>
      <c r="AN17" s="81"/>
      <c r="AO17" s="81">
        <v>0</v>
      </c>
      <c r="AP17" s="81">
        <v>23</v>
      </c>
      <c r="AQ17" s="96">
        <v>17</v>
      </c>
    </row>
    <row r="18" spans="1:44" ht="15" thickBot="1" x14ac:dyDescent="0.35">
      <c r="A18" s="3" t="s">
        <v>52</v>
      </c>
      <c r="B18" s="6">
        <f t="shared" si="0"/>
        <v>1137</v>
      </c>
      <c r="C18" s="81">
        <v>19</v>
      </c>
      <c r="D18" s="81"/>
      <c r="E18" s="86">
        <v>6</v>
      </c>
      <c r="F18" s="81"/>
      <c r="G18" s="81">
        <v>27</v>
      </c>
      <c r="H18" s="81">
        <v>0</v>
      </c>
      <c r="I18" s="86">
        <v>99</v>
      </c>
      <c r="J18" s="81"/>
      <c r="K18" s="81">
        <v>0</v>
      </c>
      <c r="L18" s="81"/>
      <c r="M18" s="81">
        <v>5</v>
      </c>
      <c r="N18" s="81">
        <v>15</v>
      </c>
      <c r="O18" s="81"/>
      <c r="P18" s="86"/>
      <c r="Q18" s="81">
        <v>601</v>
      </c>
      <c r="R18" s="96">
        <v>29</v>
      </c>
      <c r="S18" s="86">
        <v>13</v>
      </c>
      <c r="T18" s="81"/>
      <c r="U18" s="81"/>
      <c r="V18" s="81">
        <v>3</v>
      </c>
      <c r="W18" s="81"/>
      <c r="X18" s="81">
        <v>14</v>
      </c>
      <c r="Y18" s="81">
        <v>1</v>
      </c>
      <c r="Z18" s="81"/>
      <c r="AA18" s="81"/>
      <c r="AB18" s="81"/>
      <c r="AC18" s="81">
        <v>3</v>
      </c>
      <c r="AD18" s="81">
        <v>165</v>
      </c>
      <c r="AE18" s="81">
        <v>42</v>
      </c>
      <c r="AF18" s="106">
        <v>1</v>
      </c>
      <c r="AG18" s="89">
        <v>6</v>
      </c>
      <c r="AH18" s="66"/>
      <c r="AI18" s="81"/>
      <c r="AJ18" s="81">
        <v>22</v>
      </c>
      <c r="AK18" s="106">
        <v>5</v>
      </c>
      <c r="AL18" s="81"/>
      <c r="AM18" s="81">
        <v>0</v>
      </c>
      <c r="AN18" s="81"/>
      <c r="AO18" s="81">
        <v>38</v>
      </c>
      <c r="AP18" s="81">
        <v>13</v>
      </c>
      <c r="AQ18" s="96">
        <v>10</v>
      </c>
    </row>
    <row r="19" spans="1:44" ht="15" thickBot="1" x14ac:dyDescent="0.35">
      <c r="A19" s="3" t="s">
        <v>53</v>
      </c>
      <c r="B19" s="6">
        <f t="shared" si="0"/>
        <v>5217</v>
      </c>
      <c r="C19" s="81">
        <v>91</v>
      </c>
      <c r="D19" s="81"/>
      <c r="E19" s="86">
        <v>8</v>
      </c>
      <c r="F19" s="81"/>
      <c r="G19" s="81">
        <v>118</v>
      </c>
      <c r="H19" s="81">
        <v>0</v>
      </c>
      <c r="I19" s="86">
        <v>3</v>
      </c>
      <c r="J19" s="81"/>
      <c r="K19" s="81">
        <v>0</v>
      </c>
      <c r="L19" s="81"/>
      <c r="M19" s="81">
        <v>27</v>
      </c>
      <c r="N19" s="81">
        <v>78</v>
      </c>
      <c r="O19" s="81">
        <v>17</v>
      </c>
      <c r="P19" s="86"/>
      <c r="Q19" s="81">
        <v>3502</v>
      </c>
      <c r="R19" s="96">
        <v>53</v>
      </c>
      <c r="S19" s="86">
        <v>53</v>
      </c>
      <c r="T19" s="81">
        <v>5</v>
      </c>
      <c r="U19" s="81"/>
      <c r="V19" s="81">
        <v>87</v>
      </c>
      <c r="W19" s="81"/>
      <c r="X19" s="81">
        <v>242</v>
      </c>
      <c r="Y19" s="81">
        <v>7</v>
      </c>
      <c r="Z19" s="81"/>
      <c r="AA19" s="81"/>
      <c r="AB19" s="81"/>
      <c r="AC19" s="81">
        <v>19</v>
      </c>
      <c r="AD19" s="81">
        <v>197</v>
      </c>
      <c r="AE19" s="81">
        <v>178</v>
      </c>
      <c r="AF19" s="106">
        <v>62</v>
      </c>
      <c r="AG19" s="89">
        <v>11</v>
      </c>
      <c r="AH19" s="66"/>
      <c r="AI19" s="81"/>
      <c r="AJ19" s="81">
        <v>38</v>
      </c>
      <c r="AK19" s="106">
        <v>24</v>
      </c>
      <c r="AL19" s="81"/>
      <c r="AM19" s="81">
        <v>0</v>
      </c>
      <c r="AN19" s="81"/>
      <c r="AO19" s="81">
        <v>90</v>
      </c>
      <c r="AP19" s="81">
        <v>91</v>
      </c>
      <c r="AQ19" s="96">
        <v>216</v>
      </c>
    </row>
    <row r="20" spans="1:44" ht="15" thickBot="1" x14ac:dyDescent="0.35">
      <c r="A20" s="4" t="s">
        <v>54</v>
      </c>
      <c r="B20" s="8">
        <f t="shared" si="0"/>
        <v>16087</v>
      </c>
      <c r="C20" s="82">
        <f t="shared" ref="C20:T20" si="1">SUM(C3:C19)</f>
        <v>321</v>
      </c>
      <c r="D20" s="82">
        <f t="shared" si="1"/>
        <v>11</v>
      </c>
      <c r="E20" s="87">
        <f t="shared" si="1"/>
        <v>69</v>
      </c>
      <c r="F20" s="82">
        <f t="shared" si="1"/>
        <v>105</v>
      </c>
      <c r="G20" s="82">
        <f t="shared" si="1"/>
        <v>424</v>
      </c>
      <c r="H20" s="82">
        <f>SUM(H3:H19)</f>
        <v>35</v>
      </c>
      <c r="I20" s="87">
        <f t="shared" si="1"/>
        <v>1437</v>
      </c>
      <c r="J20" s="87">
        <f t="shared" si="1"/>
        <v>129</v>
      </c>
      <c r="K20" s="82">
        <f t="shared" si="1"/>
        <v>28</v>
      </c>
      <c r="L20" s="87">
        <f t="shared" si="1"/>
        <v>440</v>
      </c>
      <c r="M20" s="87">
        <f t="shared" si="1"/>
        <v>53</v>
      </c>
      <c r="N20" s="82">
        <f t="shared" si="1"/>
        <v>142</v>
      </c>
      <c r="O20" s="87">
        <f t="shared" si="1"/>
        <v>847</v>
      </c>
      <c r="P20" s="87">
        <f t="shared" si="1"/>
        <v>56</v>
      </c>
      <c r="Q20" s="82">
        <f t="shared" si="1"/>
        <v>4856</v>
      </c>
      <c r="R20" s="81">
        <f t="shared" si="1"/>
        <v>196</v>
      </c>
      <c r="S20" s="87">
        <f t="shared" si="1"/>
        <v>382</v>
      </c>
      <c r="T20" s="87">
        <f t="shared" si="1"/>
        <v>5</v>
      </c>
      <c r="U20" s="87"/>
      <c r="V20" s="87">
        <f t="shared" ref="V20:AB20" si="2">SUM(V3:V19)</f>
        <v>843</v>
      </c>
      <c r="W20" s="87">
        <f t="shared" si="2"/>
        <v>187</v>
      </c>
      <c r="X20" s="87">
        <f t="shared" si="2"/>
        <v>361</v>
      </c>
      <c r="Y20" s="82">
        <f>SUM(Y3:Y19)</f>
        <v>14</v>
      </c>
      <c r="Z20" s="82">
        <f t="shared" si="2"/>
        <v>49</v>
      </c>
      <c r="AA20" s="82">
        <f t="shared" si="2"/>
        <v>12</v>
      </c>
      <c r="AB20" s="82">
        <f t="shared" si="2"/>
        <v>24</v>
      </c>
      <c r="AC20" s="87">
        <f>SUM(AC3:AC19)</f>
        <v>112</v>
      </c>
      <c r="AD20" s="87">
        <f>SUM(AD3:AD19)</f>
        <v>709</v>
      </c>
      <c r="AE20" s="82">
        <f>SUM(AE3:AE19)</f>
        <v>416</v>
      </c>
      <c r="AF20" s="107">
        <f t="shared" ref="AF20:AO20" si="3">SUM(AF3:AF19)</f>
        <v>246</v>
      </c>
      <c r="AG20" s="93">
        <f t="shared" si="3"/>
        <v>921</v>
      </c>
      <c r="AH20" s="67"/>
      <c r="AI20" s="82">
        <f t="shared" si="3"/>
        <v>189</v>
      </c>
      <c r="AJ20" s="87">
        <f>SUM(AJ3:AJ19)</f>
        <v>103</v>
      </c>
      <c r="AK20" s="110">
        <f>SUM(AK3:AK19)</f>
        <v>166</v>
      </c>
      <c r="AL20" s="82">
        <f t="shared" si="3"/>
        <v>15</v>
      </c>
      <c r="AM20" s="87">
        <f t="shared" si="3"/>
        <v>779</v>
      </c>
      <c r="AN20" s="82">
        <f t="shared" si="3"/>
        <v>97</v>
      </c>
      <c r="AO20" s="82">
        <f t="shared" si="3"/>
        <v>328</v>
      </c>
      <c r="AP20" s="82">
        <f>SUM(AP3:AP19)</f>
        <v>290</v>
      </c>
      <c r="AQ20" s="82">
        <f>SUM(AQ3:AQ19)</f>
        <v>690</v>
      </c>
    </row>
    <row r="21" spans="1:44" x14ac:dyDescent="0.3">
      <c r="A21" s="22" t="s">
        <v>65</v>
      </c>
      <c r="B21" s="21">
        <f>(B19/B20)*100</f>
        <v>32.429912351588243</v>
      </c>
      <c r="C21" s="83">
        <f t="shared" ref="C21:AO21" si="4">(C19/C20)*100</f>
        <v>28.348909657320871</v>
      </c>
      <c r="D21" s="83">
        <f t="shared" si="4"/>
        <v>0</v>
      </c>
      <c r="E21" s="83">
        <f t="shared" si="4"/>
        <v>11.594202898550725</v>
      </c>
      <c r="F21" s="83">
        <f t="shared" si="4"/>
        <v>0</v>
      </c>
      <c r="G21" s="83">
        <f t="shared" si="4"/>
        <v>27.830188679245282</v>
      </c>
      <c r="H21" s="83">
        <f t="shared" si="4"/>
        <v>0</v>
      </c>
      <c r="I21" s="83">
        <f t="shared" si="4"/>
        <v>0.20876826722338201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3">
        <f t="shared" si="4"/>
        <v>50.943396226415096</v>
      </c>
      <c r="N21" s="83">
        <f t="shared" si="4"/>
        <v>54.929577464788736</v>
      </c>
      <c r="O21" s="83">
        <f t="shared" si="4"/>
        <v>2.0070838252656436</v>
      </c>
      <c r="P21" s="83">
        <f t="shared" si="4"/>
        <v>0</v>
      </c>
      <c r="Q21" s="83">
        <f t="shared" si="4"/>
        <v>72.116968698517297</v>
      </c>
      <c r="R21" s="83">
        <f t="shared" si="4"/>
        <v>27.040816326530614</v>
      </c>
      <c r="S21" s="83">
        <f t="shared" si="4"/>
        <v>13.874345549738221</v>
      </c>
      <c r="T21" s="83">
        <f t="shared" si="4"/>
        <v>100</v>
      </c>
      <c r="U21" s="83"/>
      <c r="V21" s="83">
        <f t="shared" si="4"/>
        <v>10.320284697508896</v>
      </c>
      <c r="W21" s="83">
        <f t="shared" si="4"/>
        <v>0</v>
      </c>
      <c r="X21" s="83">
        <f t="shared" si="4"/>
        <v>67.036011080332415</v>
      </c>
      <c r="Y21" s="83">
        <f t="shared" si="4"/>
        <v>50</v>
      </c>
      <c r="Z21" s="83">
        <f t="shared" si="4"/>
        <v>0</v>
      </c>
      <c r="AA21" s="83">
        <f t="shared" si="4"/>
        <v>0</v>
      </c>
      <c r="AB21" s="83">
        <f t="shared" si="4"/>
        <v>0</v>
      </c>
      <c r="AC21" s="83">
        <f t="shared" si="4"/>
        <v>16.964285714285715</v>
      </c>
      <c r="AD21" s="83">
        <f t="shared" si="4"/>
        <v>27.785613540197463</v>
      </c>
      <c r="AE21" s="83">
        <f t="shared" si="4"/>
        <v>42.788461538461533</v>
      </c>
      <c r="AF21" s="108">
        <f t="shared" si="4"/>
        <v>25.203252032520325</v>
      </c>
      <c r="AG21" s="90">
        <f t="shared" si="4"/>
        <v>1.1943539630836049</v>
      </c>
      <c r="AH21" s="68"/>
      <c r="AI21" s="83">
        <f t="shared" si="4"/>
        <v>0</v>
      </c>
      <c r="AJ21" s="83">
        <f t="shared" si="4"/>
        <v>36.893203883495147</v>
      </c>
      <c r="AK21" s="108">
        <f t="shared" si="4"/>
        <v>14.457831325301203</v>
      </c>
      <c r="AL21" s="83">
        <f t="shared" si="4"/>
        <v>0</v>
      </c>
      <c r="AM21" s="83">
        <f t="shared" si="4"/>
        <v>0</v>
      </c>
      <c r="AN21" s="83">
        <f t="shared" si="4"/>
        <v>0</v>
      </c>
      <c r="AO21" s="83">
        <f t="shared" si="4"/>
        <v>27.439024390243905</v>
      </c>
      <c r="AP21" s="83">
        <f>(AP19/AP20)*100</f>
        <v>31.379310344827587</v>
      </c>
      <c r="AQ21" s="83">
        <f>(AQ19/AQ20)*100</f>
        <v>31.304347826086961</v>
      </c>
    </row>
    <row r="22" spans="1:44" x14ac:dyDescent="0.3">
      <c r="A22" s="9" t="s">
        <v>59</v>
      </c>
      <c r="C22" s="23"/>
      <c r="D22" s="84"/>
      <c r="E22" s="10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97"/>
      <c r="S22" s="84"/>
      <c r="T22" s="84"/>
      <c r="U22" s="69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104"/>
      <c r="AG22" s="91"/>
      <c r="AH22" s="69"/>
      <c r="AI22" s="84"/>
      <c r="AJ22" s="84"/>
      <c r="AK22" s="104"/>
      <c r="AL22" s="84"/>
      <c r="AM22" s="84"/>
      <c r="AN22" s="84"/>
      <c r="AO22" s="84"/>
      <c r="AP22" s="84"/>
      <c r="AQ22" s="95"/>
    </row>
    <row r="23" spans="1:44" x14ac:dyDescent="0.3">
      <c r="A23" s="10" t="s">
        <v>54</v>
      </c>
      <c r="B23" s="11">
        <f>B20-B19</f>
        <v>10870</v>
      </c>
      <c r="C23" s="85">
        <f>C20-C19</f>
        <v>230</v>
      </c>
      <c r="D23" s="85">
        <f>D20-D19</f>
        <v>11</v>
      </c>
      <c r="E23" s="103">
        <f>E20-E19</f>
        <v>61</v>
      </c>
      <c r="F23" s="85">
        <f t="shared" ref="F23:AQ23" si="5">F20-F19</f>
        <v>105</v>
      </c>
      <c r="G23" s="85">
        <f t="shared" si="5"/>
        <v>306</v>
      </c>
      <c r="H23" s="85">
        <v>23</v>
      </c>
      <c r="I23" s="85">
        <f t="shared" si="5"/>
        <v>1434</v>
      </c>
      <c r="J23" s="85">
        <f t="shared" si="5"/>
        <v>129</v>
      </c>
      <c r="K23" s="85">
        <f t="shared" si="5"/>
        <v>28</v>
      </c>
      <c r="L23" s="85">
        <f t="shared" si="5"/>
        <v>440</v>
      </c>
      <c r="M23" s="85">
        <f t="shared" si="5"/>
        <v>26</v>
      </c>
      <c r="N23" s="85">
        <f t="shared" si="5"/>
        <v>64</v>
      </c>
      <c r="O23" s="85">
        <f t="shared" si="5"/>
        <v>830</v>
      </c>
      <c r="P23" s="85">
        <f t="shared" si="5"/>
        <v>56</v>
      </c>
      <c r="Q23" s="85">
        <f t="shared" si="5"/>
        <v>1354</v>
      </c>
      <c r="R23" s="98">
        <f t="shared" si="5"/>
        <v>143</v>
      </c>
      <c r="S23" s="85">
        <f t="shared" si="5"/>
        <v>329</v>
      </c>
      <c r="T23" s="85">
        <f t="shared" si="5"/>
        <v>0</v>
      </c>
      <c r="U23" s="85">
        <f t="shared" si="5"/>
        <v>0</v>
      </c>
      <c r="V23" s="85">
        <f t="shared" si="5"/>
        <v>756</v>
      </c>
      <c r="W23" s="85">
        <f t="shared" si="5"/>
        <v>187</v>
      </c>
      <c r="X23" s="85">
        <f t="shared" si="5"/>
        <v>119</v>
      </c>
      <c r="Y23" s="85">
        <v>3</v>
      </c>
      <c r="Z23" s="85">
        <f t="shared" si="5"/>
        <v>49</v>
      </c>
      <c r="AA23" s="85">
        <f t="shared" si="5"/>
        <v>12</v>
      </c>
      <c r="AB23" s="85">
        <f t="shared" si="5"/>
        <v>24</v>
      </c>
      <c r="AC23" s="85">
        <f t="shared" si="5"/>
        <v>93</v>
      </c>
      <c r="AD23" s="85">
        <f t="shared" si="5"/>
        <v>512</v>
      </c>
      <c r="AE23" s="85">
        <f t="shared" si="5"/>
        <v>238</v>
      </c>
      <c r="AF23" s="109">
        <f t="shared" si="5"/>
        <v>184</v>
      </c>
      <c r="AG23" s="92">
        <f t="shared" si="5"/>
        <v>910</v>
      </c>
      <c r="AH23" s="70"/>
      <c r="AI23" s="85">
        <f t="shared" si="5"/>
        <v>189</v>
      </c>
      <c r="AJ23" s="85">
        <f t="shared" si="5"/>
        <v>65</v>
      </c>
      <c r="AK23" s="109">
        <f t="shared" si="5"/>
        <v>142</v>
      </c>
      <c r="AL23" s="85">
        <f t="shared" si="5"/>
        <v>15</v>
      </c>
      <c r="AM23" s="85">
        <f t="shared" si="5"/>
        <v>779</v>
      </c>
      <c r="AN23" s="85">
        <f t="shared" si="5"/>
        <v>97</v>
      </c>
      <c r="AO23" s="85">
        <f t="shared" si="5"/>
        <v>238</v>
      </c>
      <c r="AP23" s="85">
        <f t="shared" si="5"/>
        <v>199</v>
      </c>
      <c r="AQ23" s="85">
        <f t="shared" si="5"/>
        <v>474</v>
      </c>
    </row>
    <row r="25" spans="1:44" ht="26.4" thickBot="1" x14ac:dyDescent="0.55000000000000004">
      <c r="A25" s="20" t="s">
        <v>89</v>
      </c>
      <c r="C25" s="23"/>
      <c r="D25" s="23"/>
      <c r="E25" s="33"/>
      <c r="F25" s="23"/>
      <c r="G25" s="39"/>
      <c r="H25" s="23"/>
      <c r="I25" s="23"/>
      <c r="J25" s="23"/>
      <c r="K25" s="23"/>
      <c r="L25" s="23"/>
      <c r="M25" s="23"/>
      <c r="N25" s="23"/>
      <c r="O25" s="23"/>
      <c r="P25" s="23"/>
      <c r="Q25" s="52"/>
      <c r="R25" s="23"/>
      <c r="S25" s="39"/>
      <c r="T25" s="39"/>
      <c r="U25" s="23"/>
      <c r="V25" s="23"/>
      <c r="W25" s="23"/>
      <c r="X25" s="69"/>
      <c r="Y25" s="23"/>
      <c r="Z25" s="23"/>
      <c r="AA25" s="23"/>
      <c r="AB25" s="23"/>
      <c r="AC25" s="39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52"/>
    </row>
    <row r="26" spans="1:44" ht="21" thickBot="1" x14ac:dyDescent="0.35">
      <c r="A26" s="1" t="s">
        <v>0</v>
      </c>
      <c r="B26" s="2" t="s">
        <v>1</v>
      </c>
      <c r="C26" s="65" t="s">
        <v>2</v>
      </c>
      <c r="D26" s="65" t="s">
        <v>91</v>
      </c>
      <c r="E26" s="75" t="s">
        <v>3</v>
      </c>
      <c r="F26" s="65" t="s">
        <v>4</v>
      </c>
      <c r="G26" s="65" t="s">
        <v>5</v>
      </c>
      <c r="H26" s="65" t="s">
        <v>55</v>
      </c>
      <c r="I26" s="65" t="s">
        <v>6</v>
      </c>
      <c r="J26" s="65" t="s">
        <v>7</v>
      </c>
      <c r="K26" s="65" t="s">
        <v>8</v>
      </c>
      <c r="L26" s="65" t="s">
        <v>9</v>
      </c>
      <c r="M26" s="65" t="s">
        <v>10</v>
      </c>
      <c r="N26" s="65" t="s">
        <v>11</v>
      </c>
      <c r="O26" s="65" t="s">
        <v>12</v>
      </c>
      <c r="Q26" s="65" t="s">
        <v>13</v>
      </c>
      <c r="R26" s="65" t="s">
        <v>14</v>
      </c>
      <c r="S26" s="65" t="s">
        <v>15</v>
      </c>
      <c r="T26" s="38" t="s">
        <v>16</v>
      </c>
      <c r="U26" s="38" t="s">
        <v>17</v>
      </c>
      <c r="V26" s="65" t="s">
        <v>18</v>
      </c>
      <c r="W26" s="24" t="s">
        <v>19</v>
      </c>
      <c r="X26" s="65" t="s">
        <v>20</v>
      </c>
      <c r="Y26" s="65" t="s">
        <v>21</v>
      </c>
      <c r="Z26" s="65" t="s">
        <v>22</v>
      </c>
      <c r="AA26" s="65" t="s">
        <v>23</v>
      </c>
      <c r="AB26" s="65" t="s">
        <v>24</v>
      </c>
      <c r="AC26" s="65" t="s">
        <v>25</v>
      </c>
      <c r="AD26" s="65" t="s">
        <v>26</v>
      </c>
      <c r="AE26" s="65" t="s">
        <v>27</v>
      </c>
      <c r="AF26" s="65" t="s">
        <v>28</v>
      </c>
      <c r="AG26" s="65" t="s">
        <v>29</v>
      </c>
      <c r="AH26" s="65" t="s">
        <v>58</v>
      </c>
      <c r="AI26" s="65" t="s">
        <v>30</v>
      </c>
      <c r="AJ26" s="65" t="s">
        <v>31</v>
      </c>
      <c r="AK26" s="65" t="s">
        <v>32</v>
      </c>
      <c r="AL26" s="65" t="s">
        <v>33</v>
      </c>
      <c r="AM26" s="65" t="s">
        <v>34</v>
      </c>
      <c r="AN26" s="65" t="s">
        <v>35</v>
      </c>
      <c r="AO26" s="65" t="s">
        <v>36</v>
      </c>
      <c r="AP26" s="65" t="s">
        <v>57</v>
      </c>
      <c r="AQ26" s="65" t="s">
        <v>56</v>
      </c>
    </row>
    <row r="27" spans="1:44" ht="15" thickBot="1" x14ac:dyDescent="0.35">
      <c r="A27" s="5" t="s">
        <v>37</v>
      </c>
      <c r="B27" s="6">
        <f t="shared" ref="B27:B44" si="6">SUM(C27:AQ27)</f>
        <v>156</v>
      </c>
      <c r="C27" s="66">
        <v>3</v>
      </c>
      <c r="D27" s="66"/>
      <c r="E27" s="76">
        <v>0</v>
      </c>
      <c r="F27" s="66"/>
      <c r="G27" s="66">
        <v>7</v>
      </c>
      <c r="H27" s="66">
        <v>0</v>
      </c>
      <c r="I27" s="66">
        <v>0</v>
      </c>
      <c r="J27" s="66">
        <v>50</v>
      </c>
      <c r="K27" s="66">
        <v>1</v>
      </c>
      <c r="L27" s="66">
        <v>9</v>
      </c>
      <c r="M27" s="66">
        <v>3</v>
      </c>
      <c r="N27" s="66">
        <v>2</v>
      </c>
      <c r="O27" s="66">
        <v>3</v>
      </c>
      <c r="Q27" s="66">
        <v>15</v>
      </c>
      <c r="R27" s="66">
        <v>0</v>
      </c>
      <c r="S27" s="66">
        <v>4</v>
      </c>
      <c r="T27" s="40"/>
      <c r="U27" s="40"/>
      <c r="V27" s="66">
        <v>6</v>
      </c>
      <c r="W27" s="25"/>
      <c r="X27" s="66">
        <v>0</v>
      </c>
      <c r="Y27" s="66"/>
      <c r="Z27" s="66"/>
      <c r="AA27" s="66"/>
      <c r="AB27" s="66"/>
      <c r="AC27" s="66">
        <v>0</v>
      </c>
      <c r="AD27" s="66">
        <v>3</v>
      </c>
      <c r="AE27" s="66">
        <v>7</v>
      </c>
      <c r="AF27" s="66">
        <v>1</v>
      </c>
      <c r="AG27" s="66"/>
      <c r="AH27" s="66">
        <v>5</v>
      </c>
      <c r="AI27" s="66">
        <v>0</v>
      </c>
      <c r="AJ27" s="66">
        <v>0</v>
      </c>
      <c r="AK27" s="66">
        <v>0</v>
      </c>
      <c r="AL27" s="66"/>
      <c r="AM27" s="66">
        <v>18</v>
      </c>
      <c r="AN27" s="66">
        <v>16</v>
      </c>
      <c r="AO27" s="66">
        <v>0</v>
      </c>
      <c r="AP27" s="66">
        <v>3</v>
      </c>
      <c r="AQ27" s="66">
        <v>0</v>
      </c>
      <c r="AR27">
        <f>SUM(C27:AQ27)</f>
        <v>156</v>
      </c>
    </row>
    <row r="28" spans="1:44" ht="15" thickBot="1" x14ac:dyDescent="0.35">
      <c r="A28" s="7" t="s">
        <v>38</v>
      </c>
      <c r="B28" s="6">
        <f t="shared" si="6"/>
        <v>572</v>
      </c>
      <c r="C28" s="66">
        <v>32</v>
      </c>
      <c r="D28" s="66">
        <v>2</v>
      </c>
      <c r="E28" s="76">
        <v>0</v>
      </c>
      <c r="F28" s="66">
        <v>0</v>
      </c>
      <c r="G28" s="66">
        <v>3</v>
      </c>
      <c r="H28" s="66">
        <v>0</v>
      </c>
      <c r="I28" s="66">
        <v>2</v>
      </c>
      <c r="J28" s="66">
        <v>2</v>
      </c>
      <c r="K28" s="66">
        <v>1</v>
      </c>
      <c r="L28" s="66">
        <v>0</v>
      </c>
      <c r="M28" s="66">
        <v>0</v>
      </c>
      <c r="N28" s="66">
        <v>6</v>
      </c>
      <c r="O28" s="66">
        <v>24</v>
      </c>
      <c r="Q28" s="66">
        <v>23</v>
      </c>
      <c r="R28" s="72">
        <v>3</v>
      </c>
      <c r="S28" s="66"/>
      <c r="T28" s="40"/>
      <c r="U28" s="40"/>
      <c r="V28" s="66">
        <v>29</v>
      </c>
      <c r="W28" s="25"/>
      <c r="X28" s="66">
        <v>1</v>
      </c>
      <c r="Y28" s="66"/>
      <c r="Z28" s="66">
        <v>1</v>
      </c>
      <c r="AA28" s="66"/>
      <c r="AB28" s="66"/>
      <c r="AC28" s="66">
        <v>0</v>
      </c>
      <c r="AD28" s="66">
        <v>3</v>
      </c>
      <c r="AE28" s="66">
        <v>1</v>
      </c>
      <c r="AF28" s="66">
        <v>0</v>
      </c>
      <c r="AG28" s="66">
        <v>3</v>
      </c>
      <c r="AH28" s="66">
        <v>231</v>
      </c>
      <c r="AI28" s="66">
        <v>20</v>
      </c>
      <c r="AJ28" s="66">
        <v>5</v>
      </c>
      <c r="AK28" s="66">
        <v>0</v>
      </c>
      <c r="AL28" s="66">
        <v>1</v>
      </c>
      <c r="AM28" s="66">
        <v>10</v>
      </c>
      <c r="AN28" s="66">
        <v>1</v>
      </c>
      <c r="AO28" s="66">
        <v>0</v>
      </c>
      <c r="AP28" s="66">
        <v>6</v>
      </c>
      <c r="AQ28" s="66">
        <v>162</v>
      </c>
    </row>
    <row r="29" spans="1:44" ht="15" thickBot="1" x14ac:dyDescent="0.35">
      <c r="A29" s="5" t="s">
        <v>39</v>
      </c>
      <c r="B29" s="6">
        <f t="shared" si="6"/>
        <v>927</v>
      </c>
      <c r="C29" s="66">
        <v>81</v>
      </c>
      <c r="D29" s="66"/>
      <c r="E29" s="76">
        <v>5</v>
      </c>
      <c r="F29" s="66">
        <v>1</v>
      </c>
      <c r="G29" s="66">
        <v>11</v>
      </c>
      <c r="H29" s="66">
        <v>1</v>
      </c>
      <c r="I29" s="66">
        <v>62</v>
      </c>
      <c r="J29" s="66">
        <v>8</v>
      </c>
      <c r="K29" s="66">
        <v>4</v>
      </c>
      <c r="L29" s="71">
        <v>10</v>
      </c>
      <c r="M29" s="66">
        <v>3</v>
      </c>
      <c r="N29" s="66">
        <v>1</v>
      </c>
      <c r="O29" s="66">
        <v>25</v>
      </c>
      <c r="Q29" s="66">
        <v>248</v>
      </c>
      <c r="R29" s="72">
        <v>1</v>
      </c>
      <c r="S29" s="66">
        <v>37</v>
      </c>
      <c r="T29" s="40"/>
      <c r="U29" s="40"/>
      <c r="V29" s="66">
        <v>24</v>
      </c>
      <c r="W29" s="25"/>
      <c r="X29" s="66">
        <v>4</v>
      </c>
      <c r="Y29" s="66"/>
      <c r="Z29" s="66">
        <v>3</v>
      </c>
      <c r="AA29" s="66"/>
      <c r="AB29" s="66"/>
      <c r="AC29" s="66">
        <v>2</v>
      </c>
      <c r="AD29" s="66">
        <v>6</v>
      </c>
      <c r="AE29" s="66">
        <v>17</v>
      </c>
      <c r="AF29" s="66">
        <v>7</v>
      </c>
      <c r="AG29" s="66">
        <v>11</v>
      </c>
      <c r="AH29" s="66">
        <v>143</v>
      </c>
      <c r="AI29" s="66">
        <v>8</v>
      </c>
      <c r="AJ29" s="66">
        <v>2</v>
      </c>
      <c r="AK29" s="66">
        <v>4</v>
      </c>
      <c r="AL29" s="66">
        <v>2</v>
      </c>
      <c r="AM29" s="66">
        <v>91</v>
      </c>
      <c r="AN29" s="66">
        <v>0</v>
      </c>
      <c r="AO29" s="66">
        <v>73</v>
      </c>
      <c r="AP29" s="66">
        <v>12</v>
      </c>
      <c r="AQ29" s="66">
        <v>20</v>
      </c>
    </row>
    <row r="30" spans="1:44" ht="15" thickBot="1" x14ac:dyDescent="0.35">
      <c r="A30" s="7" t="s">
        <v>40</v>
      </c>
      <c r="B30" s="6">
        <f t="shared" si="6"/>
        <v>8647</v>
      </c>
      <c r="C30" s="66">
        <v>53</v>
      </c>
      <c r="D30" s="66">
        <v>7</v>
      </c>
      <c r="E30" s="76">
        <v>65</v>
      </c>
      <c r="F30" s="66">
        <v>76</v>
      </c>
      <c r="G30" s="66">
        <v>3</v>
      </c>
      <c r="H30" s="66">
        <v>5</v>
      </c>
      <c r="I30" s="66">
        <v>3410</v>
      </c>
      <c r="J30" s="66">
        <v>43</v>
      </c>
      <c r="K30" s="66">
        <v>3</v>
      </c>
      <c r="L30" s="72">
        <v>253</v>
      </c>
      <c r="M30" s="66">
        <v>7</v>
      </c>
      <c r="N30" s="66">
        <v>17</v>
      </c>
      <c r="O30" s="66">
        <v>599</v>
      </c>
      <c r="Q30" s="66">
        <v>52</v>
      </c>
      <c r="R30" s="72">
        <v>4</v>
      </c>
      <c r="S30" s="66">
        <v>209</v>
      </c>
      <c r="T30" s="40"/>
      <c r="U30" s="40"/>
      <c r="V30" s="66">
        <v>232</v>
      </c>
      <c r="W30" s="30"/>
      <c r="X30" s="66">
        <v>115</v>
      </c>
      <c r="Y30" s="66"/>
      <c r="Z30" s="66">
        <v>1</v>
      </c>
      <c r="AA30" s="66">
        <v>8</v>
      </c>
      <c r="AB30" s="66">
        <v>5</v>
      </c>
      <c r="AC30" s="66">
        <v>0</v>
      </c>
      <c r="AD30" s="66">
        <v>15</v>
      </c>
      <c r="AE30" s="66">
        <v>42</v>
      </c>
      <c r="AF30" s="66">
        <v>155</v>
      </c>
      <c r="AG30" s="66">
        <v>43</v>
      </c>
      <c r="AH30" s="66">
        <v>1908</v>
      </c>
      <c r="AI30" s="66">
        <v>23</v>
      </c>
      <c r="AJ30" s="66">
        <v>4</v>
      </c>
      <c r="AK30" s="66">
        <v>53</v>
      </c>
      <c r="AL30" s="66">
        <v>3</v>
      </c>
      <c r="AM30" s="66">
        <v>417</v>
      </c>
      <c r="AN30" s="66">
        <v>114</v>
      </c>
      <c r="AO30" s="66">
        <v>75</v>
      </c>
      <c r="AP30" s="66">
        <v>216</v>
      </c>
      <c r="AQ30" s="66">
        <v>412</v>
      </c>
    </row>
    <row r="31" spans="1:44" ht="15" thickBot="1" x14ac:dyDescent="0.35">
      <c r="A31" s="3" t="s">
        <v>41</v>
      </c>
      <c r="B31" s="6">
        <f t="shared" si="6"/>
        <v>435</v>
      </c>
      <c r="C31" s="66">
        <v>7</v>
      </c>
      <c r="D31" s="66">
        <v>1</v>
      </c>
      <c r="E31" s="76">
        <v>0</v>
      </c>
      <c r="F31" s="66">
        <v>1</v>
      </c>
      <c r="G31" s="66">
        <v>4</v>
      </c>
      <c r="H31" s="66">
        <v>7</v>
      </c>
      <c r="I31" s="76">
        <v>0</v>
      </c>
      <c r="J31" s="66">
        <v>21</v>
      </c>
      <c r="K31" s="66">
        <v>1</v>
      </c>
      <c r="L31" s="71">
        <v>0</v>
      </c>
      <c r="M31" s="66">
        <v>1</v>
      </c>
      <c r="N31" s="66">
        <v>9</v>
      </c>
      <c r="O31" s="66">
        <v>10</v>
      </c>
      <c r="Q31" s="66">
        <v>75</v>
      </c>
      <c r="R31" s="72">
        <v>11</v>
      </c>
      <c r="S31" s="66">
        <v>38</v>
      </c>
      <c r="T31" s="40"/>
      <c r="U31" s="40"/>
      <c r="V31" s="66">
        <v>89</v>
      </c>
      <c r="W31" s="25"/>
      <c r="X31" s="66">
        <v>76</v>
      </c>
      <c r="Y31" s="66"/>
      <c r="Z31" s="66"/>
      <c r="AA31" s="66"/>
      <c r="AB31" s="66"/>
      <c r="AC31" s="66">
        <v>0</v>
      </c>
      <c r="AD31" s="66">
        <v>2</v>
      </c>
      <c r="AE31" s="66">
        <v>13</v>
      </c>
      <c r="AF31" s="66">
        <v>1</v>
      </c>
      <c r="AG31" s="66">
        <v>1</v>
      </c>
      <c r="AH31" s="66">
        <v>9</v>
      </c>
      <c r="AI31" s="66">
        <v>5</v>
      </c>
      <c r="AJ31" s="66">
        <v>0</v>
      </c>
      <c r="AK31" s="66">
        <v>30</v>
      </c>
      <c r="AL31" s="66">
        <v>1</v>
      </c>
      <c r="AM31" s="66">
        <v>17</v>
      </c>
      <c r="AN31" s="66">
        <v>4</v>
      </c>
      <c r="AO31" s="66">
        <v>0</v>
      </c>
      <c r="AP31" s="66"/>
      <c r="AQ31" s="66">
        <v>1</v>
      </c>
    </row>
    <row r="32" spans="1:44" ht="15" thickBot="1" x14ac:dyDescent="0.35">
      <c r="A32" s="3" t="s">
        <v>42</v>
      </c>
      <c r="B32" s="6">
        <f t="shared" si="6"/>
        <v>101</v>
      </c>
      <c r="C32" s="66">
        <v>4</v>
      </c>
      <c r="D32" s="66">
        <v>3</v>
      </c>
      <c r="E32" s="76">
        <v>0</v>
      </c>
      <c r="F32" s="66">
        <v>0</v>
      </c>
      <c r="G32" s="66">
        <v>1</v>
      </c>
      <c r="H32" s="66">
        <v>0</v>
      </c>
      <c r="I32" s="66">
        <v>0</v>
      </c>
      <c r="J32" s="66"/>
      <c r="K32" s="66">
        <v>0</v>
      </c>
      <c r="L32" s="73">
        <v>0</v>
      </c>
      <c r="M32" s="66">
        <v>0</v>
      </c>
      <c r="N32" s="66">
        <v>2</v>
      </c>
      <c r="O32" s="66"/>
      <c r="Q32" s="66"/>
      <c r="R32" s="72">
        <v>0</v>
      </c>
      <c r="S32" s="66">
        <v>6</v>
      </c>
      <c r="T32" s="40"/>
      <c r="U32" s="40"/>
      <c r="V32" s="66">
        <v>57</v>
      </c>
      <c r="W32" s="25"/>
      <c r="X32" s="66">
        <v>0</v>
      </c>
      <c r="Y32" s="66"/>
      <c r="Z32" s="66"/>
      <c r="AA32" s="66"/>
      <c r="AB32" s="66"/>
      <c r="AC32" s="66">
        <v>0</v>
      </c>
      <c r="AD32" s="66"/>
      <c r="AE32" s="66"/>
      <c r="AF32" s="66">
        <v>0</v>
      </c>
      <c r="AG32" s="66">
        <v>1</v>
      </c>
      <c r="AH32" s="66">
        <v>24</v>
      </c>
      <c r="AI32" s="66">
        <v>0</v>
      </c>
      <c r="AJ32" s="66">
        <v>2</v>
      </c>
      <c r="AK32" s="66">
        <v>0</v>
      </c>
      <c r="AL32" s="66"/>
      <c r="AM32" s="66">
        <v>0</v>
      </c>
      <c r="AN32" s="66"/>
      <c r="AO32" s="66">
        <v>0</v>
      </c>
      <c r="AP32" s="66"/>
      <c r="AQ32" s="66">
        <v>1</v>
      </c>
    </row>
    <row r="33" spans="1:43" ht="15" thickBot="1" x14ac:dyDescent="0.35">
      <c r="A33" s="3" t="s">
        <v>43</v>
      </c>
      <c r="B33" s="6">
        <f t="shared" si="6"/>
        <v>700</v>
      </c>
      <c r="C33" s="66">
        <v>1</v>
      </c>
      <c r="D33" s="66"/>
      <c r="E33" s="76">
        <v>1</v>
      </c>
      <c r="F33" s="66">
        <v>2</v>
      </c>
      <c r="G33" s="66">
        <v>6</v>
      </c>
      <c r="H33" s="66">
        <v>6</v>
      </c>
      <c r="I33" s="66">
        <v>0</v>
      </c>
      <c r="J33" s="66">
        <v>4</v>
      </c>
      <c r="K33" s="66">
        <v>10</v>
      </c>
      <c r="L33" s="73">
        <v>12</v>
      </c>
      <c r="M33" s="66">
        <v>5</v>
      </c>
      <c r="N33" s="66">
        <v>8</v>
      </c>
      <c r="O33" s="66">
        <v>0</v>
      </c>
      <c r="Q33" s="66">
        <v>229</v>
      </c>
      <c r="R33" s="72">
        <v>24</v>
      </c>
      <c r="S33" s="66">
        <v>46</v>
      </c>
      <c r="T33" s="40"/>
      <c r="U33" s="40"/>
      <c r="V33" s="66">
        <v>217</v>
      </c>
      <c r="W33" s="25"/>
      <c r="X33" s="66">
        <v>2</v>
      </c>
      <c r="Y33" s="66"/>
      <c r="Z33" s="66">
        <v>1</v>
      </c>
      <c r="AA33" s="66"/>
      <c r="AB33" s="66">
        <v>1</v>
      </c>
      <c r="AC33" s="66">
        <v>2</v>
      </c>
      <c r="AD33" s="66">
        <v>1</v>
      </c>
      <c r="AE33" s="66">
        <v>8</v>
      </c>
      <c r="AF33" s="66">
        <v>10</v>
      </c>
      <c r="AG33" s="66">
        <v>5</v>
      </c>
      <c r="AH33" s="66">
        <v>14</v>
      </c>
      <c r="AI33" s="66">
        <v>40</v>
      </c>
      <c r="AJ33" s="66">
        <v>6</v>
      </c>
      <c r="AK33" s="66">
        <v>2</v>
      </c>
      <c r="AL33" s="66">
        <v>2</v>
      </c>
      <c r="AM33" s="66">
        <v>17</v>
      </c>
      <c r="AN33" s="66">
        <v>1</v>
      </c>
      <c r="AO33" s="66">
        <v>9</v>
      </c>
      <c r="AP33" s="66">
        <v>3</v>
      </c>
      <c r="AQ33" s="66">
        <v>5</v>
      </c>
    </row>
    <row r="34" spans="1:43" ht="15" thickBot="1" x14ac:dyDescent="0.35">
      <c r="A34" s="3" t="s">
        <v>44</v>
      </c>
      <c r="B34" s="6">
        <f t="shared" si="6"/>
        <v>50</v>
      </c>
      <c r="C34" s="66">
        <v>1</v>
      </c>
      <c r="D34" s="66"/>
      <c r="E34" s="76">
        <v>0</v>
      </c>
      <c r="F34" s="66">
        <v>0</v>
      </c>
      <c r="G34" s="66">
        <v>1</v>
      </c>
      <c r="H34" s="66">
        <v>0</v>
      </c>
      <c r="I34" s="66">
        <v>0</v>
      </c>
      <c r="J34" s="66"/>
      <c r="K34" s="66">
        <v>0</v>
      </c>
      <c r="L34" s="72">
        <v>0</v>
      </c>
      <c r="M34" s="66">
        <v>0</v>
      </c>
      <c r="N34" s="66">
        <v>0</v>
      </c>
      <c r="O34" s="66">
        <v>2</v>
      </c>
      <c r="Q34" s="66">
        <v>1</v>
      </c>
      <c r="R34" s="72">
        <v>10</v>
      </c>
      <c r="S34" s="66">
        <v>1</v>
      </c>
      <c r="T34" s="40"/>
      <c r="U34" s="40"/>
      <c r="V34" s="66">
        <v>13</v>
      </c>
      <c r="W34" s="25"/>
      <c r="X34" s="66">
        <v>0</v>
      </c>
      <c r="Y34" s="66"/>
      <c r="Z34" s="66"/>
      <c r="AA34" s="66"/>
      <c r="AB34" s="66"/>
      <c r="AC34" s="66">
        <v>0</v>
      </c>
      <c r="AD34" s="66">
        <v>1</v>
      </c>
      <c r="AE34" s="66">
        <v>1</v>
      </c>
      <c r="AF34" s="66">
        <v>0</v>
      </c>
      <c r="AG34" s="66"/>
      <c r="AH34" s="66">
        <v>6</v>
      </c>
      <c r="AI34" s="66">
        <v>1</v>
      </c>
      <c r="AJ34" s="66">
        <v>0</v>
      </c>
      <c r="AK34" s="66">
        <v>9</v>
      </c>
      <c r="AL34" s="66"/>
      <c r="AM34" s="66">
        <v>0</v>
      </c>
      <c r="AN34" s="66"/>
      <c r="AO34" s="66">
        <v>1</v>
      </c>
      <c r="AP34" s="66">
        <v>2</v>
      </c>
      <c r="AQ34" s="66">
        <v>0</v>
      </c>
    </row>
    <row r="35" spans="1:43" ht="15" thickBot="1" x14ac:dyDescent="0.35">
      <c r="A35" s="3" t="s">
        <v>45</v>
      </c>
      <c r="B35" s="6">
        <f t="shared" si="6"/>
        <v>73</v>
      </c>
      <c r="C35" s="66">
        <v>9</v>
      </c>
      <c r="D35" s="66"/>
      <c r="E35" s="76">
        <v>0</v>
      </c>
      <c r="F35" s="66">
        <v>1</v>
      </c>
      <c r="G35" s="66">
        <v>21</v>
      </c>
      <c r="H35" s="66">
        <v>0</v>
      </c>
      <c r="I35" s="66">
        <v>0</v>
      </c>
      <c r="J35" s="66">
        <v>2</v>
      </c>
      <c r="K35" s="66">
        <v>0</v>
      </c>
      <c r="L35" s="66">
        <v>0</v>
      </c>
      <c r="M35" s="66">
        <v>1</v>
      </c>
      <c r="N35" s="66">
        <v>1</v>
      </c>
      <c r="O35" s="66">
        <v>1</v>
      </c>
      <c r="Q35" s="66">
        <v>8</v>
      </c>
      <c r="R35" s="72">
        <v>0</v>
      </c>
      <c r="S35" s="66">
        <v>1</v>
      </c>
      <c r="T35" s="40"/>
      <c r="U35" s="40"/>
      <c r="V35" s="66">
        <v>2</v>
      </c>
      <c r="W35" s="25"/>
      <c r="X35" s="66">
        <v>5</v>
      </c>
      <c r="Y35" s="66"/>
      <c r="Z35" s="66"/>
      <c r="AA35" s="66"/>
      <c r="AB35" s="66">
        <v>1</v>
      </c>
      <c r="AC35" s="66">
        <v>0</v>
      </c>
      <c r="AD35" s="66">
        <v>2</v>
      </c>
      <c r="AE35" s="66"/>
      <c r="AF35" s="66">
        <v>0</v>
      </c>
      <c r="AG35" s="66">
        <v>1</v>
      </c>
      <c r="AH35" s="66">
        <v>2</v>
      </c>
      <c r="AI35" s="66">
        <v>0</v>
      </c>
      <c r="AJ35" s="66">
        <v>0</v>
      </c>
      <c r="AK35" s="66">
        <v>10</v>
      </c>
      <c r="AL35" s="66">
        <v>3</v>
      </c>
      <c r="AM35" s="66">
        <v>0</v>
      </c>
      <c r="AN35" s="66"/>
      <c r="AO35" s="66">
        <v>0</v>
      </c>
      <c r="AP35" s="66">
        <v>2</v>
      </c>
      <c r="AQ35" s="66">
        <v>0</v>
      </c>
    </row>
    <row r="36" spans="1:43" ht="15" thickBot="1" x14ac:dyDescent="0.35">
      <c r="A36" s="3" t="s">
        <v>46</v>
      </c>
      <c r="B36" s="6">
        <f t="shared" si="6"/>
        <v>750</v>
      </c>
      <c r="C36" s="66">
        <v>61</v>
      </c>
      <c r="D36" s="66"/>
      <c r="E36" s="76">
        <v>1</v>
      </c>
      <c r="F36" s="66"/>
      <c r="G36" s="66">
        <v>1</v>
      </c>
      <c r="H36" s="66">
        <v>3</v>
      </c>
      <c r="I36" s="66">
        <v>0</v>
      </c>
      <c r="J36" s="66">
        <v>68</v>
      </c>
      <c r="K36" s="66">
        <v>9</v>
      </c>
      <c r="L36" s="66">
        <v>1</v>
      </c>
      <c r="M36" s="66">
        <v>0</v>
      </c>
      <c r="N36" s="66">
        <v>2</v>
      </c>
      <c r="O36" s="66">
        <v>9</v>
      </c>
      <c r="Q36" s="66">
        <v>32</v>
      </c>
      <c r="R36" s="72">
        <v>2</v>
      </c>
      <c r="S36" s="66">
        <v>1</v>
      </c>
      <c r="T36" s="46"/>
      <c r="U36" s="40"/>
      <c r="V36" s="66">
        <v>29</v>
      </c>
      <c r="W36" s="25"/>
      <c r="X36" s="66">
        <v>0</v>
      </c>
      <c r="Y36" s="66"/>
      <c r="Z36" s="66"/>
      <c r="AA36" s="66">
        <v>1</v>
      </c>
      <c r="AB36" s="66"/>
      <c r="AC36" s="66">
        <v>0</v>
      </c>
      <c r="AD36" s="66">
        <v>4</v>
      </c>
      <c r="AE36" s="66">
        <v>2</v>
      </c>
      <c r="AF36" s="66">
        <v>70</v>
      </c>
      <c r="AG36" s="66">
        <v>5</v>
      </c>
      <c r="AH36" s="66">
        <v>3</v>
      </c>
      <c r="AI36" s="66">
        <v>1</v>
      </c>
      <c r="AJ36" s="66">
        <v>0</v>
      </c>
      <c r="AK36" s="66">
        <v>1</v>
      </c>
      <c r="AL36" s="66">
        <v>1</v>
      </c>
      <c r="AM36" s="66">
        <v>373</v>
      </c>
      <c r="AN36" s="66"/>
      <c r="AO36" s="66">
        <v>10</v>
      </c>
      <c r="AP36" s="66">
        <v>50</v>
      </c>
      <c r="AQ36" s="66">
        <v>10</v>
      </c>
    </row>
    <row r="37" spans="1:43" ht="15" thickBot="1" x14ac:dyDescent="0.35">
      <c r="A37" s="3" t="s">
        <v>70</v>
      </c>
      <c r="B37" s="6">
        <f t="shared" si="6"/>
        <v>267</v>
      </c>
      <c r="C37" s="66">
        <v>14</v>
      </c>
      <c r="D37" s="66"/>
      <c r="E37" s="76">
        <v>5</v>
      </c>
      <c r="F37" s="66">
        <v>2</v>
      </c>
      <c r="G37" s="66">
        <v>2</v>
      </c>
      <c r="H37" s="66">
        <v>1</v>
      </c>
      <c r="I37" s="66">
        <v>1</v>
      </c>
      <c r="J37" s="66">
        <v>2</v>
      </c>
      <c r="K37" s="66">
        <v>1</v>
      </c>
      <c r="L37" s="66">
        <v>32</v>
      </c>
      <c r="M37" s="66">
        <v>0</v>
      </c>
      <c r="N37" s="66">
        <v>8</v>
      </c>
      <c r="O37" s="66">
        <v>10</v>
      </c>
      <c r="Q37" s="66">
        <v>27</v>
      </c>
      <c r="R37" s="72">
        <v>3</v>
      </c>
      <c r="S37" s="66">
        <v>4</v>
      </c>
      <c r="T37" s="46"/>
      <c r="U37" s="40"/>
      <c r="V37" s="66">
        <v>27</v>
      </c>
      <c r="W37" s="25"/>
      <c r="X37" s="66">
        <v>0</v>
      </c>
      <c r="Y37" s="66"/>
      <c r="Z37" s="66">
        <v>2</v>
      </c>
      <c r="AA37" s="66"/>
      <c r="AB37" s="66"/>
      <c r="AC37" s="66">
        <v>0</v>
      </c>
      <c r="AD37" s="66">
        <v>43</v>
      </c>
      <c r="AE37" s="66">
        <v>2</v>
      </c>
      <c r="AF37" s="66">
        <v>10</v>
      </c>
      <c r="AG37" s="66">
        <v>5</v>
      </c>
      <c r="AH37" s="66">
        <v>8</v>
      </c>
      <c r="AI37" s="66">
        <v>1</v>
      </c>
      <c r="AJ37" s="66">
        <v>0</v>
      </c>
      <c r="AK37" s="66">
        <v>1</v>
      </c>
      <c r="AL37" s="66">
        <v>1</v>
      </c>
      <c r="AM37" s="66">
        <v>50</v>
      </c>
      <c r="AN37" s="66">
        <v>0</v>
      </c>
      <c r="AO37" s="66">
        <v>1</v>
      </c>
      <c r="AP37" s="66">
        <v>2</v>
      </c>
      <c r="AQ37" s="66">
        <v>2</v>
      </c>
    </row>
    <row r="38" spans="1:43" ht="15" thickBot="1" x14ac:dyDescent="0.35">
      <c r="A38" s="3" t="s">
        <v>48</v>
      </c>
      <c r="B38" s="6">
        <f t="shared" si="6"/>
        <v>740</v>
      </c>
      <c r="C38" s="66">
        <v>28</v>
      </c>
      <c r="D38" s="66"/>
      <c r="E38" s="76">
        <v>0</v>
      </c>
      <c r="F38" s="66"/>
      <c r="G38" s="66">
        <v>117</v>
      </c>
      <c r="H38" s="66"/>
      <c r="I38" s="66">
        <v>16</v>
      </c>
      <c r="J38" s="66"/>
      <c r="K38" s="66">
        <v>0</v>
      </c>
      <c r="L38" s="66">
        <v>1</v>
      </c>
      <c r="M38" s="66">
        <v>14</v>
      </c>
      <c r="N38" s="66">
        <v>9</v>
      </c>
      <c r="O38" s="66">
        <v>14</v>
      </c>
      <c r="Q38" s="66">
        <v>188</v>
      </c>
      <c r="R38" s="72">
        <v>0</v>
      </c>
      <c r="S38" s="66">
        <v>21</v>
      </c>
      <c r="T38" s="40"/>
      <c r="U38" s="40"/>
      <c r="V38" s="66">
        <v>51</v>
      </c>
      <c r="W38" s="25"/>
      <c r="X38" s="66">
        <v>21</v>
      </c>
      <c r="Y38" s="66">
        <v>2</v>
      </c>
      <c r="Z38" s="66"/>
      <c r="AA38" s="66">
        <v>2</v>
      </c>
      <c r="AB38" s="66"/>
      <c r="AC38" s="66">
        <v>3</v>
      </c>
      <c r="AD38" s="66">
        <v>8</v>
      </c>
      <c r="AE38" s="66">
        <v>59</v>
      </c>
      <c r="AF38" s="66">
        <v>8</v>
      </c>
      <c r="AG38" s="66">
        <v>3</v>
      </c>
      <c r="AH38" s="66">
        <v>100</v>
      </c>
      <c r="AI38" s="66">
        <v>1</v>
      </c>
      <c r="AJ38" s="66">
        <v>1</v>
      </c>
      <c r="AK38" s="66">
        <v>6</v>
      </c>
      <c r="AL38" s="66"/>
      <c r="AM38" s="66">
        <v>34</v>
      </c>
      <c r="AN38" s="66"/>
      <c r="AO38" s="66">
        <v>27</v>
      </c>
      <c r="AP38" s="66"/>
      <c r="AQ38" s="66">
        <v>6</v>
      </c>
    </row>
    <row r="39" spans="1:43" ht="15" thickBot="1" x14ac:dyDescent="0.35">
      <c r="A39" s="3" t="s">
        <v>49</v>
      </c>
      <c r="B39" s="6">
        <f t="shared" si="6"/>
        <v>30</v>
      </c>
      <c r="C39" s="66">
        <v>2</v>
      </c>
      <c r="D39" s="66"/>
      <c r="E39" s="76">
        <v>0</v>
      </c>
      <c r="F39" s="66"/>
      <c r="G39" s="66">
        <v>0</v>
      </c>
      <c r="H39" s="66"/>
      <c r="I39" s="66">
        <v>0</v>
      </c>
      <c r="J39" s="66">
        <v>1</v>
      </c>
      <c r="K39" s="66">
        <v>0</v>
      </c>
      <c r="L39" s="66">
        <v>0</v>
      </c>
      <c r="M39" s="66">
        <v>0</v>
      </c>
      <c r="N39" s="66">
        <v>0</v>
      </c>
      <c r="O39" s="66"/>
      <c r="Q39" s="66">
        <v>6</v>
      </c>
      <c r="R39" s="72">
        <v>2</v>
      </c>
      <c r="S39" s="66"/>
      <c r="T39" s="40"/>
      <c r="U39" s="40"/>
      <c r="V39" s="66">
        <v>2</v>
      </c>
      <c r="W39" s="25"/>
      <c r="X39" s="66">
        <v>0</v>
      </c>
      <c r="Y39" s="66"/>
      <c r="Z39" s="66"/>
      <c r="AA39" s="66"/>
      <c r="AB39" s="66"/>
      <c r="AC39" s="66">
        <v>0</v>
      </c>
      <c r="AD39" s="66"/>
      <c r="AE39" s="66">
        <v>1</v>
      </c>
      <c r="AF39" s="66">
        <v>0</v>
      </c>
      <c r="AG39" s="66"/>
      <c r="AH39" s="66">
        <v>11</v>
      </c>
      <c r="AI39" s="66">
        <v>0</v>
      </c>
      <c r="AJ39" s="66">
        <v>0</v>
      </c>
      <c r="AK39" s="66">
        <v>2</v>
      </c>
      <c r="AL39" s="66"/>
      <c r="AM39" s="66">
        <v>0</v>
      </c>
      <c r="AN39" s="66"/>
      <c r="AO39" s="66">
        <v>0</v>
      </c>
      <c r="AP39" s="66">
        <v>3</v>
      </c>
      <c r="AQ39" s="66">
        <v>0</v>
      </c>
    </row>
    <row r="40" spans="1:43" ht="15" thickBot="1" x14ac:dyDescent="0.35">
      <c r="A40" s="3" t="s">
        <v>50</v>
      </c>
      <c r="B40" s="6">
        <f t="shared" si="6"/>
        <v>739</v>
      </c>
      <c r="C40" s="66">
        <v>7</v>
      </c>
      <c r="D40" s="66"/>
      <c r="E40" s="76">
        <v>0</v>
      </c>
      <c r="F40" s="66">
        <v>1</v>
      </c>
      <c r="G40" s="66">
        <v>9</v>
      </c>
      <c r="H40" s="66"/>
      <c r="I40" s="66">
        <v>178</v>
      </c>
      <c r="J40" s="66"/>
      <c r="K40" s="66">
        <v>0</v>
      </c>
      <c r="L40" s="66">
        <v>4</v>
      </c>
      <c r="M40" s="66">
        <v>0</v>
      </c>
      <c r="N40" s="66">
        <v>1</v>
      </c>
      <c r="O40" s="66">
        <v>18</v>
      </c>
      <c r="Q40" s="66">
        <v>139</v>
      </c>
      <c r="R40" s="72">
        <v>0</v>
      </c>
      <c r="S40" s="66"/>
      <c r="T40" s="40"/>
      <c r="U40" s="40"/>
      <c r="V40" s="66">
        <v>30</v>
      </c>
      <c r="W40" s="25"/>
      <c r="X40" s="66">
        <v>11</v>
      </c>
      <c r="Y40" s="66"/>
      <c r="Z40" s="66">
        <v>1</v>
      </c>
      <c r="AA40" s="66"/>
      <c r="AB40" s="66"/>
      <c r="AC40" s="66">
        <v>0</v>
      </c>
      <c r="AD40" s="66"/>
      <c r="AE40" s="66">
        <v>33</v>
      </c>
      <c r="AF40" s="66">
        <v>11</v>
      </c>
      <c r="AG40" s="66">
        <v>1</v>
      </c>
      <c r="AH40" s="66">
        <v>153</v>
      </c>
      <c r="AI40" s="66">
        <v>0</v>
      </c>
      <c r="AJ40" s="66">
        <v>18</v>
      </c>
      <c r="AK40" s="66">
        <v>0</v>
      </c>
      <c r="AL40" s="66"/>
      <c r="AM40" s="66">
        <v>20</v>
      </c>
      <c r="AN40" s="66">
        <v>0</v>
      </c>
      <c r="AO40" s="66">
        <v>15</v>
      </c>
      <c r="AP40" s="66">
        <v>75</v>
      </c>
      <c r="AQ40" s="66">
        <v>14</v>
      </c>
    </row>
    <row r="41" spans="1:43" ht="15" thickBot="1" x14ac:dyDescent="0.35">
      <c r="A41" s="3" t="s">
        <v>51</v>
      </c>
      <c r="B41" s="6">
        <f t="shared" si="6"/>
        <v>887</v>
      </c>
      <c r="C41" s="66">
        <v>13</v>
      </c>
      <c r="D41" s="66"/>
      <c r="E41" s="76">
        <v>0</v>
      </c>
      <c r="F41" s="66"/>
      <c r="G41" s="66">
        <v>25</v>
      </c>
      <c r="H41" s="66">
        <v>0</v>
      </c>
      <c r="I41" s="66"/>
      <c r="J41" s="66"/>
      <c r="K41" s="66"/>
      <c r="L41" s="66">
        <v>27</v>
      </c>
      <c r="M41" s="66"/>
      <c r="N41" s="66">
        <v>7</v>
      </c>
      <c r="O41" s="66"/>
      <c r="Q41" s="66">
        <v>69</v>
      </c>
      <c r="R41" s="72">
        <v>46</v>
      </c>
      <c r="S41" s="66">
        <v>228</v>
      </c>
      <c r="T41" s="40"/>
      <c r="U41" s="40"/>
      <c r="V41" s="66">
        <v>30</v>
      </c>
      <c r="W41" s="25"/>
      <c r="X41" s="66">
        <v>2</v>
      </c>
      <c r="Y41" s="66"/>
      <c r="Z41" s="66"/>
      <c r="AA41" s="66"/>
      <c r="AB41" s="66">
        <v>27</v>
      </c>
      <c r="AC41" s="66">
        <v>54</v>
      </c>
      <c r="AD41" s="66"/>
      <c r="AE41" s="66">
        <v>42</v>
      </c>
      <c r="AF41" s="66">
        <v>0</v>
      </c>
      <c r="AG41" s="66">
        <v>209</v>
      </c>
      <c r="AH41" s="66">
        <v>78</v>
      </c>
      <c r="AI41" s="66"/>
      <c r="AJ41" s="66">
        <v>7</v>
      </c>
      <c r="AK41" s="66">
        <v>2</v>
      </c>
      <c r="AL41" s="66"/>
      <c r="AM41" s="66"/>
      <c r="AN41" s="66"/>
      <c r="AO41" s="66">
        <v>0</v>
      </c>
      <c r="AP41" s="66"/>
      <c r="AQ41" s="66">
        <v>21</v>
      </c>
    </row>
    <row r="42" spans="1:43" ht="15" thickBot="1" x14ac:dyDescent="0.35">
      <c r="A42" s="3" t="s">
        <v>52</v>
      </c>
      <c r="B42" s="6">
        <f t="shared" si="6"/>
        <v>1436</v>
      </c>
      <c r="C42" s="66">
        <v>14</v>
      </c>
      <c r="D42" s="66"/>
      <c r="E42" s="76">
        <v>0</v>
      </c>
      <c r="F42" s="66">
        <v>6</v>
      </c>
      <c r="G42" s="66">
        <v>32</v>
      </c>
      <c r="H42" s="66"/>
      <c r="I42" s="66">
        <v>68</v>
      </c>
      <c r="J42" s="66">
        <v>2</v>
      </c>
      <c r="K42" s="66">
        <v>0</v>
      </c>
      <c r="L42" s="66">
        <v>2</v>
      </c>
      <c r="M42" s="66">
        <v>8</v>
      </c>
      <c r="N42" s="66">
        <v>37</v>
      </c>
      <c r="O42" s="66">
        <v>1</v>
      </c>
      <c r="Q42" s="66">
        <v>918</v>
      </c>
      <c r="R42" s="72">
        <v>13</v>
      </c>
      <c r="S42" s="66"/>
      <c r="T42" s="40"/>
      <c r="U42" s="40"/>
      <c r="V42" s="66">
        <v>10</v>
      </c>
      <c r="W42" s="25"/>
      <c r="X42" s="66">
        <v>17</v>
      </c>
      <c r="Y42" s="66">
        <v>1</v>
      </c>
      <c r="Z42" s="66">
        <v>1</v>
      </c>
      <c r="AA42" s="66"/>
      <c r="AB42" s="66"/>
      <c r="AC42" s="66">
        <v>4</v>
      </c>
      <c r="AD42" s="66">
        <v>9</v>
      </c>
      <c r="AE42" s="66">
        <v>50</v>
      </c>
      <c r="AF42" s="66">
        <v>0</v>
      </c>
      <c r="AG42" s="66"/>
      <c r="AH42" s="66">
        <v>173</v>
      </c>
      <c r="AI42" s="66"/>
      <c r="AJ42" s="66">
        <v>9</v>
      </c>
      <c r="AK42" s="66">
        <v>2</v>
      </c>
      <c r="AL42" s="66"/>
      <c r="AM42" s="66">
        <v>0</v>
      </c>
      <c r="AN42" s="66"/>
      <c r="AO42" s="66">
        <v>46</v>
      </c>
      <c r="AP42" s="66">
        <v>6</v>
      </c>
      <c r="AQ42" s="66">
        <v>7</v>
      </c>
    </row>
    <row r="43" spans="1:43" ht="15" thickBot="1" x14ac:dyDescent="0.35">
      <c r="A43" s="3" t="s">
        <v>53</v>
      </c>
      <c r="B43" s="6">
        <f t="shared" si="6"/>
        <v>5872</v>
      </c>
      <c r="C43" s="66">
        <v>97</v>
      </c>
      <c r="D43" s="66"/>
      <c r="E43" s="76">
        <v>0</v>
      </c>
      <c r="F43" s="66"/>
      <c r="G43" s="66">
        <v>87</v>
      </c>
      <c r="H43" s="66"/>
      <c r="I43" s="66">
        <v>5</v>
      </c>
      <c r="J43" s="66"/>
      <c r="K43" s="66"/>
      <c r="L43" s="66"/>
      <c r="M43" s="66">
        <v>24</v>
      </c>
      <c r="N43" s="66">
        <v>61</v>
      </c>
      <c r="O43" s="66"/>
      <c r="Q43" s="66">
        <v>3876</v>
      </c>
      <c r="R43" s="72">
        <v>80</v>
      </c>
      <c r="S43" s="66">
        <v>57</v>
      </c>
      <c r="T43" s="40"/>
      <c r="U43" s="40"/>
      <c r="V43" s="66">
        <v>49</v>
      </c>
      <c r="W43" s="25"/>
      <c r="X43" s="66">
        <v>105</v>
      </c>
      <c r="Y43" s="66">
        <v>2</v>
      </c>
      <c r="Z43" s="66"/>
      <c r="AA43" s="66"/>
      <c r="AB43" s="66"/>
      <c r="AC43" s="66">
        <v>14</v>
      </c>
      <c r="AD43" s="66"/>
      <c r="AE43" s="66">
        <v>150</v>
      </c>
      <c r="AF43" s="66">
        <v>0</v>
      </c>
      <c r="AG43" s="66">
        <v>58</v>
      </c>
      <c r="AH43" s="66">
        <v>777</v>
      </c>
      <c r="AI43" s="66"/>
      <c r="AJ43" s="66">
        <v>13</v>
      </c>
      <c r="AK43" s="66">
        <v>18</v>
      </c>
      <c r="AL43" s="66"/>
      <c r="AM43" s="66"/>
      <c r="AN43" s="66"/>
      <c r="AO43" s="66">
        <v>80</v>
      </c>
      <c r="AP43" s="66">
        <v>69</v>
      </c>
      <c r="AQ43" s="66">
        <v>250</v>
      </c>
    </row>
    <row r="44" spans="1:43" ht="15" thickBot="1" x14ac:dyDescent="0.35">
      <c r="A44" s="4" t="s">
        <v>54</v>
      </c>
      <c r="B44" s="8">
        <f t="shared" si="6"/>
        <v>22382</v>
      </c>
      <c r="C44" s="67">
        <f t="shared" ref="C44:O44" si="7">SUM(C27:C43)</f>
        <v>427</v>
      </c>
      <c r="D44" s="67">
        <f t="shared" si="7"/>
        <v>13</v>
      </c>
      <c r="E44" s="77">
        <f t="shared" si="7"/>
        <v>77</v>
      </c>
      <c r="F44" s="67">
        <f t="shared" si="7"/>
        <v>90</v>
      </c>
      <c r="G44" s="67">
        <f t="shared" si="7"/>
        <v>330</v>
      </c>
      <c r="H44" s="67">
        <f>SUM(H27:H43)</f>
        <v>23</v>
      </c>
      <c r="I44" s="67">
        <f t="shared" si="7"/>
        <v>3742</v>
      </c>
      <c r="J44" s="67">
        <f t="shared" si="7"/>
        <v>203</v>
      </c>
      <c r="K44" s="67">
        <f t="shared" si="7"/>
        <v>30</v>
      </c>
      <c r="L44" s="77">
        <f t="shared" si="7"/>
        <v>351</v>
      </c>
      <c r="M44" s="67">
        <f t="shared" si="7"/>
        <v>66</v>
      </c>
      <c r="N44" s="67">
        <f t="shared" si="7"/>
        <v>171</v>
      </c>
      <c r="O44" s="77">
        <f t="shared" si="7"/>
        <v>716</v>
      </c>
      <c r="Q44" s="67">
        <f>SUM(Q27:Q43)</f>
        <v>5906</v>
      </c>
      <c r="R44" s="66">
        <f>SUM(R27:R43)</f>
        <v>199</v>
      </c>
      <c r="S44" s="77">
        <f>SUM(S27:S43)</f>
        <v>653</v>
      </c>
      <c r="T44" s="47"/>
      <c r="U44" s="41"/>
      <c r="V44" s="77">
        <f t="shared" ref="V44:AB44" si="8">SUM(V27:V43)</f>
        <v>897</v>
      </c>
      <c r="W44" s="31"/>
      <c r="X44" s="67">
        <f t="shared" si="8"/>
        <v>359</v>
      </c>
      <c r="Y44" s="67">
        <f>SUM(Y27:Y43)</f>
        <v>5</v>
      </c>
      <c r="Z44" s="67">
        <f t="shared" si="8"/>
        <v>10</v>
      </c>
      <c r="AA44" s="67">
        <f t="shared" si="8"/>
        <v>11</v>
      </c>
      <c r="AB44" s="67">
        <f t="shared" si="8"/>
        <v>34</v>
      </c>
      <c r="AC44" s="77">
        <f>SUM(AC27:AC43)</f>
        <v>79</v>
      </c>
      <c r="AD44" s="77">
        <f>SUM(AD27:AD43)</f>
        <v>97</v>
      </c>
      <c r="AE44" s="67">
        <f>SUM(AE27:AE43)</f>
        <v>428</v>
      </c>
      <c r="AF44" s="67">
        <f t="shared" ref="AF44:AO44" si="9">SUM(AF27:AF43)</f>
        <v>273</v>
      </c>
      <c r="AG44" s="67">
        <f t="shared" si="9"/>
        <v>346</v>
      </c>
      <c r="AH44" s="67">
        <f t="shared" si="9"/>
        <v>3645</v>
      </c>
      <c r="AI44" s="67">
        <f t="shared" si="9"/>
        <v>100</v>
      </c>
      <c r="AJ44" s="77">
        <f>SUM(AJ27:AJ43)</f>
        <v>67</v>
      </c>
      <c r="AK44" s="67">
        <f t="shared" si="9"/>
        <v>140</v>
      </c>
      <c r="AL44" s="67">
        <f t="shared" si="9"/>
        <v>14</v>
      </c>
      <c r="AM44" s="67">
        <f t="shared" si="9"/>
        <v>1047</v>
      </c>
      <c r="AN44" s="67">
        <f t="shared" si="9"/>
        <v>136</v>
      </c>
      <c r="AO44" s="67">
        <f t="shared" si="9"/>
        <v>337</v>
      </c>
      <c r="AP44" s="67">
        <f>SUM(AP27:AP43)</f>
        <v>449</v>
      </c>
      <c r="AQ44" s="67">
        <f>SUM(AQ27:AQ43)</f>
        <v>911</v>
      </c>
    </row>
    <row r="45" spans="1:43" x14ac:dyDescent="0.3">
      <c r="A45" s="22" t="s">
        <v>65</v>
      </c>
      <c r="B45" s="21">
        <f>(B43/B44)*100</f>
        <v>26.235367706192473</v>
      </c>
      <c r="C45" s="68">
        <f t="shared" ref="C45:O45" si="10">(C43/C44)*100</f>
        <v>22.716627634660423</v>
      </c>
      <c r="D45" s="68">
        <f t="shared" si="10"/>
        <v>0</v>
      </c>
      <c r="E45" s="68">
        <f t="shared" si="10"/>
        <v>0</v>
      </c>
      <c r="F45" s="68">
        <f t="shared" si="10"/>
        <v>0</v>
      </c>
      <c r="G45" s="68">
        <f t="shared" si="10"/>
        <v>26.36363636363636</v>
      </c>
      <c r="H45" s="68"/>
      <c r="I45" s="68">
        <f t="shared" si="10"/>
        <v>0.13361838588989847</v>
      </c>
      <c r="J45" s="68">
        <f t="shared" si="10"/>
        <v>0</v>
      </c>
      <c r="K45" s="68">
        <f t="shared" si="10"/>
        <v>0</v>
      </c>
      <c r="L45" s="68">
        <f t="shared" si="10"/>
        <v>0</v>
      </c>
      <c r="M45" s="68">
        <f t="shared" si="10"/>
        <v>36.363636363636367</v>
      </c>
      <c r="N45" s="68">
        <f t="shared" si="10"/>
        <v>35.672514619883039</v>
      </c>
      <c r="O45" s="68">
        <f t="shared" si="10"/>
        <v>0</v>
      </c>
      <c r="Q45" s="68">
        <f>(Q43/Q44)*100</f>
        <v>65.628174737555028</v>
      </c>
      <c r="R45" s="68">
        <f>(R43/R44)*100</f>
        <v>40.201005025125632</v>
      </c>
      <c r="S45" s="68">
        <f>(S43/S44)*100</f>
        <v>8.7289433384379791</v>
      </c>
      <c r="T45" s="42"/>
      <c r="U45" s="42"/>
      <c r="V45" s="68">
        <f>(V43/V44)*100</f>
        <v>5.4626532887402455</v>
      </c>
      <c r="W45" s="27"/>
      <c r="X45" s="68">
        <f t="shared" ref="X45:AQ45" si="11">(X43/X44)*100</f>
        <v>29.247910863509752</v>
      </c>
      <c r="Y45" s="68">
        <f t="shared" si="11"/>
        <v>40</v>
      </c>
      <c r="Z45" s="68">
        <f t="shared" si="11"/>
        <v>0</v>
      </c>
      <c r="AA45" s="68">
        <f t="shared" si="11"/>
        <v>0</v>
      </c>
      <c r="AB45" s="68">
        <f t="shared" si="11"/>
        <v>0</v>
      </c>
      <c r="AC45" s="68">
        <f t="shared" si="11"/>
        <v>17.721518987341771</v>
      </c>
      <c r="AD45" s="68">
        <f t="shared" si="11"/>
        <v>0</v>
      </c>
      <c r="AE45" s="68">
        <f t="shared" si="11"/>
        <v>35.046728971962615</v>
      </c>
      <c r="AF45" s="68">
        <f t="shared" si="11"/>
        <v>0</v>
      </c>
      <c r="AG45" s="68">
        <f t="shared" si="11"/>
        <v>16.76300578034682</v>
      </c>
      <c r="AH45" s="68">
        <f t="shared" si="11"/>
        <v>21.316872427983537</v>
      </c>
      <c r="AI45" s="68">
        <f t="shared" si="11"/>
        <v>0</v>
      </c>
      <c r="AJ45" s="68">
        <f t="shared" si="11"/>
        <v>19.402985074626866</v>
      </c>
      <c r="AK45" s="68">
        <f t="shared" si="11"/>
        <v>12.857142857142856</v>
      </c>
      <c r="AL45" s="68">
        <f t="shared" si="11"/>
        <v>0</v>
      </c>
      <c r="AM45" s="68">
        <f t="shared" si="11"/>
        <v>0</v>
      </c>
      <c r="AN45" s="68">
        <f t="shared" si="11"/>
        <v>0</v>
      </c>
      <c r="AO45" s="68">
        <f t="shared" si="11"/>
        <v>23.738872403560833</v>
      </c>
      <c r="AP45" s="68">
        <f t="shared" si="11"/>
        <v>15.367483296213807</v>
      </c>
      <c r="AQ45" s="68">
        <f t="shared" si="11"/>
        <v>27.442371020856204</v>
      </c>
    </row>
    <row r="46" spans="1:43" x14ac:dyDescent="0.3">
      <c r="A46" s="9" t="s">
        <v>59</v>
      </c>
      <c r="C46" s="23"/>
      <c r="D46" s="23"/>
      <c r="E46" s="33"/>
      <c r="F46" s="23"/>
      <c r="G46" s="39"/>
      <c r="H46" s="23"/>
      <c r="I46" s="23"/>
      <c r="J46" s="23"/>
      <c r="K46" s="23"/>
      <c r="L46" s="23"/>
      <c r="M46" s="23"/>
      <c r="N46" s="23"/>
      <c r="O46" s="23"/>
      <c r="Q46" s="23"/>
      <c r="R46" s="52"/>
      <c r="S46" s="23"/>
      <c r="T46" s="39"/>
      <c r="U46" s="39"/>
      <c r="V46" s="23"/>
      <c r="W46" s="23"/>
      <c r="X46" s="23"/>
      <c r="Y46" s="69"/>
      <c r="Z46" s="23"/>
      <c r="AA46" s="23"/>
      <c r="AB46" s="23"/>
      <c r="AC46" s="23"/>
      <c r="AD46" s="39"/>
      <c r="AE46" s="23"/>
      <c r="AF46" s="23"/>
      <c r="AG46" s="23"/>
      <c r="AH46" s="23"/>
      <c r="AI46" s="23"/>
      <c r="AJ46" s="23"/>
      <c r="AK46" s="23"/>
      <c r="AL46" s="69"/>
      <c r="AM46" s="69"/>
      <c r="AN46" s="23"/>
      <c r="AO46" s="23"/>
      <c r="AP46" s="23"/>
      <c r="AQ46" s="52"/>
    </row>
    <row r="47" spans="1:43" x14ac:dyDescent="0.3">
      <c r="A47" s="10" t="s">
        <v>54</v>
      </c>
      <c r="B47" s="11">
        <f>B44-B43</f>
        <v>16510</v>
      </c>
      <c r="C47" s="70">
        <f>C44-C43</f>
        <v>330</v>
      </c>
      <c r="D47" s="70">
        <f>D44-D43</f>
        <v>13</v>
      </c>
      <c r="E47" s="78">
        <f>E44-E43</f>
        <v>77</v>
      </c>
      <c r="F47" s="70">
        <f t="shared" ref="F47:O47" si="12">F44-F43</f>
        <v>90</v>
      </c>
      <c r="G47" s="70">
        <f t="shared" si="12"/>
        <v>243</v>
      </c>
      <c r="H47" s="70">
        <v>23</v>
      </c>
      <c r="I47" s="70">
        <f t="shared" si="12"/>
        <v>3737</v>
      </c>
      <c r="J47" s="70">
        <f t="shared" si="12"/>
        <v>203</v>
      </c>
      <c r="K47" s="70">
        <f t="shared" si="12"/>
        <v>30</v>
      </c>
      <c r="L47" s="70">
        <f t="shared" si="12"/>
        <v>351</v>
      </c>
      <c r="M47" s="70">
        <f t="shared" si="12"/>
        <v>42</v>
      </c>
      <c r="N47" s="70">
        <f t="shared" si="12"/>
        <v>110</v>
      </c>
      <c r="O47" s="70">
        <f t="shared" si="12"/>
        <v>716</v>
      </c>
      <c r="Q47" s="70">
        <f t="shared" ref="Q47:V47" si="13">Q44-Q43</f>
        <v>2030</v>
      </c>
      <c r="R47" s="74">
        <f t="shared" si="13"/>
        <v>119</v>
      </c>
      <c r="S47" s="70">
        <f t="shared" si="13"/>
        <v>596</v>
      </c>
      <c r="T47" s="43">
        <f t="shared" si="13"/>
        <v>0</v>
      </c>
      <c r="U47" s="43">
        <f t="shared" si="13"/>
        <v>0</v>
      </c>
      <c r="V47" s="70">
        <f t="shared" si="13"/>
        <v>848</v>
      </c>
      <c r="W47" s="28"/>
      <c r="X47" s="70">
        <f>X44-X43</f>
        <v>254</v>
      </c>
      <c r="Y47" s="70">
        <v>3</v>
      </c>
      <c r="Z47" s="70">
        <f t="shared" ref="Z47:AQ47" si="14">Z44-Z43</f>
        <v>10</v>
      </c>
      <c r="AA47" s="70">
        <f t="shared" si="14"/>
        <v>11</v>
      </c>
      <c r="AB47" s="70">
        <f t="shared" si="14"/>
        <v>34</v>
      </c>
      <c r="AC47" s="70">
        <f t="shared" si="14"/>
        <v>65</v>
      </c>
      <c r="AD47" s="70">
        <f t="shared" si="14"/>
        <v>97</v>
      </c>
      <c r="AE47" s="70">
        <f t="shared" si="14"/>
        <v>278</v>
      </c>
      <c r="AF47" s="70">
        <f t="shared" si="14"/>
        <v>273</v>
      </c>
      <c r="AG47" s="70">
        <f t="shared" si="14"/>
        <v>288</v>
      </c>
      <c r="AH47" s="70">
        <f t="shared" si="14"/>
        <v>2868</v>
      </c>
      <c r="AI47" s="70">
        <f t="shared" si="14"/>
        <v>100</v>
      </c>
      <c r="AJ47" s="70">
        <f t="shared" si="14"/>
        <v>54</v>
      </c>
      <c r="AK47" s="70">
        <f t="shared" si="14"/>
        <v>122</v>
      </c>
      <c r="AL47" s="70">
        <f t="shared" si="14"/>
        <v>14</v>
      </c>
      <c r="AM47" s="70">
        <f t="shared" si="14"/>
        <v>1047</v>
      </c>
      <c r="AN47" s="70">
        <f t="shared" si="14"/>
        <v>136</v>
      </c>
      <c r="AO47" s="70">
        <f t="shared" si="14"/>
        <v>257</v>
      </c>
      <c r="AP47" s="70">
        <f t="shared" si="14"/>
        <v>380</v>
      </c>
      <c r="AQ47" s="70">
        <f t="shared" si="14"/>
        <v>661</v>
      </c>
    </row>
    <row r="48" spans="1:43" x14ac:dyDescent="0.3">
      <c r="C48" s="23"/>
      <c r="D48" s="23"/>
      <c r="E48" s="33"/>
      <c r="F48" s="23"/>
      <c r="G48" s="69"/>
      <c r="H48" s="23"/>
      <c r="I48" s="23"/>
      <c r="J48" s="23"/>
      <c r="K48" s="23"/>
      <c r="L48" s="69"/>
      <c r="M48" s="23"/>
      <c r="N48" s="23"/>
      <c r="O48" s="23"/>
      <c r="Q48" s="23"/>
      <c r="R48" s="52"/>
      <c r="S48" s="23"/>
      <c r="T48" s="39"/>
      <c r="U48" s="39"/>
      <c r="V48" s="23"/>
      <c r="W48" s="23"/>
      <c r="X48" s="23"/>
      <c r="Y48" s="69"/>
      <c r="Z48" s="23"/>
      <c r="AA48" s="23"/>
      <c r="AB48" s="23"/>
      <c r="AC48" s="23"/>
      <c r="AD48" s="39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52"/>
    </row>
    <row r="49" spans="1:43" x14ac:dyDescent="0.3">
      <c r="C49" s="23" t="s">
        <v>68</v>
      </c>
      <c r="D49" s="23"/>
      <c r="E49" s="33"/>
      <c r="F49" s="23"/>
      <c r="G49" s="44"/>
      <c r="H49" s="32"/>
      <c r="I49" s="29"/>
      <c r="J49" s="23"/>
      <c r="K49" s="23"/>
      <c r="L49" s="23"/>
      <c r="M49" s="23"/>
      <c r="N49" s="23"/>
      <c r="O49" s="23"/>
      <c r="Q49" s="23"/>
      <c r="R49" s="52"/>
      <c r="S49" s="23"/>
      <c r="T49" s="39" t="s">
        <v>63</v>
      </c>
      <c r="U49" s="39" t="s">
        <v>63</v>
      </c>
      <c r="V49" s="23"/>
      <c r="W49" s="32"/>
      <c r="X49" s="23"/>
      <c r="Y49" s="69"/>
      <c r="Z49" s="23"/>
      <c r="AA49" s="23"/>
      <c r="AB49" s="23"/>
      <c r="AC49" s="23"/>
      <c r="AD49" s="32" t="s">
        <v>90</v>
      </c>
      <c r="AE49" s="23"/>
      <c r="AF49" s="23"/>
      <c r="AG49" s="23"/>
      <c r="AH49" s="23"/>
      <c r="AI49" s="23"/>
      <c r="AJ49" s="23"/>
      <c r="AK49" s="23"/>
      <c r="AL49" s="29" t="s">
        <v>69</v>
      </c>
      <c r="AM49" s="23"/>
      <c r="AN49" s="23"/>
      <c r="AO49" s="23"/>
      <c r="AP49" s="23"/>
      <c r="AQ49" s="52"/>
    </row>
    <row r="50" spans="1:43" x14ac:dyDescent="0.3">
      <c r="C50" s="33"/>
      <c r="D50" s="33"/>
      <c r="E50" s="33"/>
      <c r="F50" s="33"/>
      <c r="G50" s="79"/>
      <c r="H50" s="33"/>
      <c r="I50" s="33"/>
      <c r="J50" s="23"/>
      <c r="K50" s="23"/>
      <c r="L50" s="23"/>
      <c r="M50" s="23"/>
      <c r="N50" s="23"/>
      <c r="O50" s="23"/>
      <c r="P50" s="23"/>
      <c r="Q50" s="52"/>
      <c r="R50" s="23"/>
      <c r="S50" s="39"/>
      <c r="T50" s="39"/>
      <c r="U50" s="23"/>
      <c r="V50" s="23"/>
      <c r="W50" s="23"/>
      <c r="X50" s="69"/>
      <c r="Y50" s="23"/>
      <c r="Z50" s="23"/>
      <c r="AA50" s="23"/>
      <c r="AB50" s="23"/>
      <c r="AC50" s="39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52"/>
    </row>
    <row r="51" spans="1:43" ht="29.4" thickBot="1" x14ac:dyDescent="0.6">
      <c r="A51" s="126" t="s">
        <v>95</v>
      </c>
    </row>
    <row r="52" spans="1:43" ht="21" thickBot="1" x14ac:dyDescent="0.35">
      <c r="A52" s="1" t="s">
        <v>0</v>
      </c>
      <c r="B52" s="119" t="s">
        <v>1</v>
      </c>
      <c r="C52" s="120" t="s">
        <v>2</v>
      </c>
      <c r="D52" s="120" t="s">
        <v>91</v>
      </c>
      <c r="E52" s="121" t="s">
        <v>3</v>
      </c>
      <c r="F52" s="120" t="s">
        <v>4</v>
      </c>
      <c r="G52" s="120" t="s">
        <v>5</v>
      </c>
      <c r="H52" s="120" t="s">
        <v>55</v>
      </c>
      <c r="I52" s="120" t="s">
        <v>6</v>
      </c>
      <c r="J52" s="120" t="s">
        <v>7</v>
      </c>
      <c r="K52" s="120" t="s">
        <v>8</v>
      </c>
      <c r="L52" s="120" t="s">
        <v>9</v>
      </c>
      <c r="M52" s="120" t="s">
        <v>10</v>
      </c>
      <c r="N52" s="120" t="s">
        <v>11</v>
      </c>
      <c r="O52" s="120" t="s">
        <v>12</v>
      </c>
      <c r="Q52" s="120" t="s">
        <v>13</v>
      </c>
      <c r="R52" s="120" t="s">
        <v>14</v>
      </c>
      <c r="S52" s="120" t="s">
        <v>15</v>
      </c>
      <c r="T52" s="122" t="s">
        <v>16</v>
      </c>
      <c r="U52" s="122" t="s">
        <v>17</v>
      </c>
      <c r="V52" s="120" t="s">
        <v>18</v>
      </c>
      <c r="W52" s="123" t="s">
        <v>19</v>
      </c>
      <c r="X52" s="120" t="s">
        <v>20</v>
      </c>
      <c r="Y52" s="120" t="s">
        <v>21</v>
      </c>
      <c r="Z52" s="120" t="s">
        <v>22</v>
      </c>
      <c r="AA52" s="120" t="s">
        <v>23</v>
      </c>
      <c r="AB52" s="120" t="s">
        <v>24</v>
      </c>
      <c r="AC52" s="120" t="s">
        <v>25</v>
      </c>
      <c r="AD52" s="120" t="s">
        <v>26</v>
      </c>
      <c r="AE52" s="120" t="s">
        <v>27</v>
      </c>
      <c r="AF52" s="120" t="s">
        <v>28</v>
      </c>
      <c r="AG52" s="120" t="s">
        <v>29</v>
      </c>
      <c r="AH52" s="123" t="s">
        <v>58</v>
      </c>
      <c r="AI52" s="120" t="s">
        <v>30</v>
      </c>
      <c r="AJ52" s="120" t="s">
        <v>31</v>
      </c>
      <c r="AK52" s="120" t="s">
        <v>32</v>
      </c>
      <c r="AL52" s="120" t="s">
        <v>33</v>
      </c>
      <c r="AM52" s="120" t="s">
        <v>34</v>
      </c>
      <c r="AN52" s="120" t="s">
        <v>35</v>
      </c>
      <c r="AO52" s="120" t="s">
        <v>36</v>
      </c>
      <c r="AP52" s="120" t="s">
        <v>57</v>
      </c>
      <c r="AQ52" s="123" t="s">
        <v>56</v>
      </c>
    </row>
    <row r="53" spans="1:43" ht="15" thickBot="1" x14ac:dyDescent="0.35">
      <c r="A53" s="113" t="s">
        <v>37</v>
      </c>
      <c r="B53" s="127">
        <f>IF(B3=0, ,IF(B27=0, ,IF(B3&gt;=B27, B3/B27,-(B27/B3))))</f>
        <v>-1.0129870129870129</v>
      </c>
      <c r="C53" s="127">
        <f t="shared" ref="B53:O59" si="15">IF(C3=0, ,IF(C27=0, ,IF(C3&gt;=C27, C3/C27,-(C27/C3))))</f>
        <v>0</v>
      </c>
      <c r="D53" s="127">
        <f t="shared" si="15"/>
        <v>0</v>
      </c>
      <c r="E53" s="127">
        <f t="shared" si="15"/>
        <v>0</v>
      </c>
      <c r="F53" s="127">
        <f t="shared" si="15"/>
        <v>0</v>
      </c>
      <c r="G53" s="127">
        <f t="shared" si="15"/>
        <v>3.1428571428571428</v>
      </c>
      <c r="H53" s="127">
        <f t="shared" si="15"/>
        <v>0</v>
      </c>
      <c r="I53" s="127">
        <f t="shared" si="15"/>
        <v>0</v>
      </c>
      <c r="J53" s="127">
        <f t="shared" si="15"/>
        <v>-2.2727272727272729</v>
      </c>
      <c r="K53" s="127">
        <f t="shared" si="15"/>
        <v>1</v>
      </c>
      <c r="L53" s="127">
        <f t="shared" si="15"/>
        <v>-2.25</v>
      </c>
      <c r="M53" s="127">
        <f t="shared" si="15"/>
        <v>1</v>
      </c>
      <c r="N53" s="127">
        <f t="shared" si="15"/>
        <v>1</v>
      </c>
      <c r="O53" s="127">
        <f t="shared" si="15"/>
        <v>-3</v>
      </c>
      <c r="P53" s="127">
        <f t="shared" ref="P53:AQ53" si="16">IF(P3=0, ,IF(Q27=0, ,IF(P3&gt;=Q27, P3/Q27,-(Q27/P3))))</f>
        <v>-7.5</v>
      </c>
      <c r="Q53" s="127">
        <f t="shared" si="16"/>
        <v>0</v>
      </c>
      <c r="R53" s="127">
        <f t="shared" si="16"/>
        <v>0</v>
      </c>
      <c r="S53" s="127">
        <f t="shared" si="16"/>
        <v>0</v>
      </c>
      <c r="T53" s="127">
        <f t="shared" si="16"/>
        <v>0</v>
      </c>
      <c r="U53" s="127">
        <f t="shared" si="16"/>
        <v>0</v>
      </c>
      <c r="V53" s="127">
        <f t="shared" si="16"/>
        <v>0</v>
      </c>
      <c r="W53" s="127">
        <f t="shared" si="16"/>
        <v>0</v>
      </c>
      <c r="X53" s="127">
        <f t="shared" si="16"/>
        <v>0</v>
      </c>
      <c r="Y53" s="127">
        <f t="shared" si="16"/>
        <v>0</v>
      </c>
      <c r="Z53" s="127">
        <f t="shared" si="16"/>
        <v>0</v>
      </c>
      <c r="AA53" s="127">
        <f t="shared" si="16"/>
        <v>0</v>
      </c>
      <c r="AB53" s="127">
        <f t="shared" si="16"/>
        <v>0</v>
      </c>
      <c r="AC53" s="127">
        <f t="shared" si="16"/>
        <v>0</v>
      </c>
      <c r="AD53" s="127">
        <f t="shared" si="16"/>
        <v>5</v>
      </c>
      <c r="AE53" s="127">
        <f t="shared" si="16"/>
        <v>1</v>
      </c>
      <c r="AF53" s="127">
        <f t="shared" si="16"/>
        <v>0</v>
      </c>
      <c r="AG53" s="127">
        <f t="shared" si="16"/>
        <v>-2.5</v>
      </c>
      <c r="AH53" s="127">
        <f t="shared" si="16"/>
        <v>0</v>
      </c>
      <c r="AI53" s="127">
        <f t="shared" si="16"/>
        <v>0</v>
      </c>
      <c r="AJ53" s="127">
        <f t="shared" si="16"/>
        <v>0</v>
      </c>
      <c r="AK53" s="127">
        <f t="shared" si="16"/>
        <v>0</v>
      </c>
      <c r="AL53" s="127">
        <f t="shared" si="16"/>
        <v>0</v>
      </c>
      <c r="AM53" s="127">
        <f t="shared" si="16"/>
        <v>-1.3333333333333333</v>
      </c>
      <c r="AN53" s="127">
        <f t="shared" si="16"/>
        <v>0</v>
      </c>
      <c r="AO53" s="127">
        <f t="shared" si="16"/>
        <v>0</v>
      </c>
      <c r="AP53" s="127">
        <f t="shared" si="16"/>
        <v>0</v>
      </c>
      <c r="AQ53" s="127">
        <f t="shared" si="16"/>
        <v>-156</v>
      </c>
    </row>
    <row r="54" spans="1:43" ht="15" thickBot="1" x14ac:dyDescent="0.35">
      <c r="A54" s="114" t="s">
        <v>38</v>
      </c>
      <c r="B54" s="127">
        <f t="shared" si="15"/>
        <v>-2.0283687943262412</v>
      </c>
      <c r="C54" s="127">
        <f t="shared" si="15"/>
        <v>1.65625</v>
      </c>
      <c r="D54" s="127">
        <f t="shared" si="15"/>
        <v>1</v>
      </c>
      <c r="E54" s="127">
        <f t="shared" si="15"/>
        <v>0</v>
      </c>
      <c r="F54" s="127">
        <f t="shared" si="15"/>
        <v>0</v>
      </c>
      <c r="G54" s="127">
        <f t="shared" si="15"/>
        <v>0</v>
      </c>
      <c r="H54" s="127">
        <f t="shared" si="15"/>
        <v>0</v>
      </c>
      <c r="I54" s="127">
        <f t="shared" si="15"/>
        <v>3</v>
      </c>
      <c r="J54" s="127">
        <f t="shared" si="15"/>
        <v>-2</v>
      </c>
      <c r="K54" s="127">
        <f t="shared" si="15"/>
        <v>1</v>
      </c>
      <c r="L54" s="127">
        <f t="shared" si="15"/>
        <v>0</v>
      </c>
      <c r="M54" s="127">
        <f t="shared" si="15"/>
        <v>0</v>
      </c>
      <c r="N54" s="127">
        <f t="shared" si="15"/>
        <v>-6</v>
      </c>
      <c r="O54" s="127">
        <f t="shared" si="15"/>
        <v>-24</v>
      </c>
      <c r="P54" s="127">
        <f t="shared" ref="P54:AQ54" si="17">IF(P4=0, ,IF(Q28=0, ,IF(P4&gt;=Q28, P4/Q28,-(Q28/P4))))</f>
        <v>-2.2999999999999998</v>
      </c>
      <c r="Q54" s="127">
        <f t="shared" si="17"/>
        <v>7</v>
      </c>
      <c r="R54" s="127">
        <f t="shared" si="17"/>
        <v>0</v>
      </c>
      <c r="S54" s="127">
        <f t="shared" si="17"/>
        <v>0</v>
      </c>
      <c r="T54" s="127">
        <f t="shared" si="17"/>
        <v>0</v>
      </c>
      <c r="U54" s="127">
        <f t="shared" si="17"/>
        <v>0</v>
      </c>
      <c r="V54" s="127">
        <f t="shared" si="17"/>
        <v>0</v>
      </c>
      <c r="W54" s="127">
        <f t="shared" si="17"/>
        <v>0</v>
      </c>
      <c r="X54" s="127">
        <f t="shared" si="17"/>
        <v>0</v>
      </c>
      <c r="Y54" s="127">
        <f t="shared" si="17"/>
        <v>1</v>
      </c>
      <c r="Z54" s="127">
        <f t="shared" si="17"/>
        <v>0</v>
      </c>
      <c r="AA54" s="127">
        <f t="shared" si="17"/>
        <v>0</v>
      </c>
      <c r="AB54" s="127">
        <f t="shared" si="17"/>
        <v>0</v>
      </c>
      <c r="AC54" s="127">
        <f t="shared" si="17"/>
        <v>0</v>
      </c>
      <c r="AD54" s="127">
        <f t="shared" si="17"/>
        <v>1</v>
      </c>
      <c r="AE54" s="127">
        <f t="shared" si="17"/>
        <v>0</v>
      </c>
      <c r="AF54" s="127">
        <f t="shared" si="17"/>
        <v>0</v>
      </c>
      <c r="AG54" s="127">
        <f t="shared" si="17"/>
        <v>0</v>
      </c>
      <c r="AH54" s="127">
        <f t="shared" si="17"/>
        <v>0</v>
      </c>
      <c r="AI54" s="127">
        <f t="shared" si="17"/>
        <v>-5</v>
      </c>
      <c r="AJ54" s="127">
        <f t="shared" si="17"/>
        <v>0</v>
      </c>
      <c r="AK54" s="127">
        <f t="shared" si="17"/>
        <v>5</v>
      </c>
      <c r="AL54" s="127">
        <f t="shared" si="17"/>
        <v>-10</v>
      </c>
      <c r="AM54" s="127">
        <f t="shared" si="17"/>
        <v>0</v>
      </c>
      <c r="AN54" s="127">
        <f t="shared" si="17"/>
        <v>0</v>
      </c>
      <c r="AO54" s="127">
        <f t="shared" si="17"/>
        <v>0</v>
      </c>
      <c r="AP54" s="127">
        <f t="shared" si="17"/>
        <v>-40.5</v>
      </c>
      <c r="AQ54" s="127">
        <f t="shared" si="17"/>
        <v>0</v>
      </c>
    </row>
    <row r="55" spans="1:43" ht="15" thickBot="1" x14ac:dyDescent="0.35">
      <c r="A55" s="113" t="s">
        <v>39</v>
      </c>
      <c r="B55" s="127">
        <f t="shared" si="15"/>
        <v>-1.5024311183144246</v>
      </c>
      <c r="C55" s="127">
        <f t="shared" si="15"/>
        <v>-2.3142857142857145</v>
      </c>
      <c r="D55" s="127">
        <f t="shared" si="15"/>
        <v>0</v>
      </c>
      <c r="E55" s="127">
        <f t="shared" si="15"/>
        <v>-2.5</v>
      </c>
      <c r="F55" s="127">
        <f t="shared" si="15"/>
        <v>24</v>
      </c>
      <c r="G55" s="127">
        <f t="shared" si="15"/>
        <v>1.4545454545454546</v>
      </c>
      <c r="H55" s="127">
        <f t="shared" si="15"/>
        <v>3</v>
      </c>
      <c r="I55" s="127">
        <f t="shared" si="15"/>
        <v>-7.75</v>
      </c>
      <c r="J55" s="127">
        <f t="shared" si="15"/>
        <v>-1.3333333333333333</v>
      </c>
      <c r="K55" s="127">
        <f t="shared" si="15"/>
        <v>1</v>
      </c>
      <c r="L55" s="127">
        <f t="shared" si="15"/>
        <v>7</v>
      </c>
      <c r="M55" s="127">
        <f t="shared" si="15"/>
        <v>0</v>
      </c>
      <c r="N55" s="127">
        <f t="shared" si="15"/>
        <v>2</v>
      </c>
      <c r="O55" s="127">
        <f t="shared" si="15"/>
        <v>1.48</v>
      </c>
      <c r="P55" s="127">
        <f t="shared" ref="P55:AQ55" si="18">IF(P5=0, ,IF(Q29=0, ,IF(P5&gt;=Q29, P5/Q29,-(Q29/P5))))</f>
        <v>-82.666666666666671</v>
      </c>
      <c r="Q55" s="127">
        <f t="shared" si="18"/>
        <v>151</v>
      </c>
      <c r="R55" s="127">
        <f t="shared" si="18"/>
        <v>-37</v>
      </c>
      <c r="S55" s="127">
        <f t="shared" si="18"/>
        <v>0</v>
      </c>
      <c r="T55" s="127">
        <f t="shared" si="18"/>
        <v>0</v>
      </c>
      <c r="U55" s="127">
        <f t="shared" si="18"/>
        <v>0</v>
      </c>
      <c r="V55" s="127">
        <f t="shared" si="18"/>
        <v>0</v>
      </c>
      <c r="W55" s="127">
        <f t="shared" si="18"/>
        <v>3</v>
      </c>
      <c r="X55" s="127">
        <f t="shared" si="18"/>
        <v>0</v>
      </c>
      <c r="Y55" s="127">
        <f t="shared" si="18"/>
        <v>0</v>
      </c>
      <c r="Z55" s="127">
        <f t="shared" si="18"/>
        <v>0</v>
      </c>
      <c r="AA55" s="127">
        <f t="shared" si="18"/>
        <v>0</v>
      </c>
      <c r="AB55" s="127">
        <f t="shared" si="18"/>
        <v>0</v>
      </c>
      <c r="AC55" s="127">
        <f t="shared" si="18"/>
        <v>-1.5</v>
      </c>
      <c r="AD55" s="127">
        <f t="shared" si="18"/>
        <v>-1.4166666666666667</v>
      </c>
      <c r="AE55" s="127">
        <f t="shared" si="18"/>
        <v>1.4285714285714286</v>
      </c>
      <c r="AF55" s="127">
        <f t="shared" si="18"/>
        <v>-5.5</v>
      </c>
      <c r="AG55" s="127">
        <f t="shared" si="18"/>
        <v>-1.6627906976744187</v>
      </c>
      <c r="AH55" s="127">
        <f t="shared" si="18"/>
        <v>0</v>
      </c>
      <c r="AI55" s="127">
        <f t="shared" si="18"/>
        <v>-2</v>
      </c>
      <c r="AJ55" s="127">
        <f t="shared" si="18"/>
        <v>-4</v>
      </c>
      <c r="AK55" s="127">
        <f t="shared" si="18"/>
        <v>0</v>
      </c>
      <c r="AL55" s="127">
        <f t="shared" si="18"/>
        <v>-45.5</v>
      </c>
      <c r="AM55" s="127">
        <f t="shared" si="18"/>
        <v>0</v>
      </c>
      <c r="AN55" s="127">
        <f t="shared" si="18"/>
        <v>-36.5</v>
      </c>
      <c r="AO55" s="127">
        <f t="shared" si="18"/>
        <v>2.5</v>
      </c>
      <c r="AP55" s="127">
        <f t="shared" si="18"/>
        <v>-1.5384615384615385</v>
      </c>
      <c r="AQ55" s="127">
        <f t="shared" si="18"/>
        <v>0</v>
      </c>
    </row>
    <row r="56" spans="1:43" ht="15" thickBot="1" x14ac:dyDescent="0.35">
      <c r="A56" s="114" t="s">
        <v>40</v>
      </c>
      <c r="B56" s="127">
        <f t="shared" si="15"/>
        <v>-2.2171794871794872</v>
      </c>
      <c r="C56" s="127">
        <f t="shared" si="15"/>
        <v>-2.12</v>
      </c>
      <c r="D56" s="127">
        <f t="shared" si="15"/>
        <v>-1.75</v>
      </c>
      <c r="E56" s="127">
        <f t="shared" si="15"/>
        <v>-2.9545454545454546</v>
      </c>
      <c r="F56" s="127">
        <f t="shared" si="15"/>
        <v>-1.0704225352112675</v>
      </c>
      <c r="G56" s="127">
        <f t="shared" si="15"/>
        <v>3.3333333333333335</v>
      </c>
      <c r="H56" s="127">
        <f t="shared" si="15"/>
        <v>1.6</v>
      </c>
      <c r="I56" s="127">
        <f t="shared" si="15"/>
        <v>-2.7950819672131146</v>
      </c>
      <c r="J56" s="127">
        <f t="shared" si="15"/>
        <v>1.1627906976744187</v>
      </c>
      <c r="K56" s="127">
        <f t="shared" si="15"/>
        <v>1.3333333333333333</v>
      </c>
      <c r="L56" s="127">
        <f t="shared" si="15"/>
        <v>-84.333333333333329</v>
      </c>
      <c r="M56" s="127">
        <f t="shared" si="15"/>
        <v>-1.75</v>
      </c>
      <c r="N56" s="127">
        <f t="shared" si="15"/>
        <v>1.0588235294117647</v>
      </c>
      <c r="O56" s="127">
        <f t="shared" si="15"/>
        <v>-1.0871143375680581</v>
      </c>
      <c r="P56" s="127">
        <f t="shared" ref="P56:AQ56" si="19">IF(P6=0, ,IF(Q30=0, ,IF(P6&gt;=Q30, P6/Q30,-(Q30/P6))))</f>
        <v>0</v>
      </c>
      <c r="Q56" s="127">
        <f t="shared" si="19"/>
        <v>11</v>
      </c>
      <c r="R56" s="127">
        <f t="shared" si="19"/>
        <v>-209</v>
      </c>
      <c r="S56" s="127">
        <f t="shared" si="19"/>
        <v>0</v>
      </c>
      <c r="T56" s="127">
        <f t="shared" si="19"/>
        <v>0</v>
      </c>
      <c r="U56" s="127">
        <f t="shared" si="19"/>
        <v>0</v>
      </c>
      <c r="V56" s="127">
        <f t="shared" si="19"/>
        <v>0</v>
      </c>
      <c r="W56" s="127">
        <f t="shared" si="19"/>
        <v>1.0608695652173914</v>
      </c>
      <c r="X56" s="127">
        <f t="shared" si="19"/>
        <v>0</v>
      </c>
      <c r="Y56" s="127">
        <f t="shared" si="19"/>
        <v>0</v>
      </c>
      <c r="Z56" s="127">
        <f t="shared" si="19"/>
        <v>5.5</v>
      </c>
      <c r="AA56" s="127">
        <f t="shared" si="19"/>
        <v>1</v>
      </c>
      <c r="AB56" s="127">
        <f t="shared" si="19"/>
        <v>0</v>
      </c>
      <c r="AC56" s="127">
        <f t="shared" si="19"/>
        <v>3.7333333333333334</v>
      </c>
      <c r="AD56" s="127">
        <f t="shared" si="19"/>
        <v>-1.826086956521739</v>
      </c>
      <c r="AE56" s="127">
        <f t="shared" si="19"/>
        <v>-4.3055555555555554</v>
      </c>
      <c r="AF56" s="127">
        <f t="shared" si="19"/>
        <v>3.13953488372093</v>
      </c>
      <c r="AG56" s="127">
        <f t="shared" si="19"/>
        <v>-15.639344262295081</v>
      </c>
      <c r="AH56" s="127">
        <f t="shared" si="19"/>
        <v>0</v>
      </c>
      <c r="AI56" s="127">
        <f t="shared" si="19"/>
        <v>2.25</v>
      </c>
      <c r="AJ56" s="127">
        <f t="shared" si="19"/>
        <v>-5.8888888888888893</v>
      </c>
      <c r="AK56" s="127">
        <f t="shared" si="19"/>
        <v>26.333333333333332</v>
      </c>
      <c r="AL56" s="127">
        <f t="shared" si="19"/>
        <v>-104.25</v>
      </c>
      <c r="AM56" s="127">
        <f t="shared" si="19"/>
        <v>3.9210526315789473</v>
      </c>
      <c r="AN56" s="127">
        <f t="shared" si="19"/>
        <v>1.1733333333333333</v>
      </c>
      <c r="AO56" s="127">
        <f t="shared" si="19"/>
        <v>-2.347826086956522</v>
      </c>
      <c r="AP56" s="127">
        <f t="shared" si="19"/>
        <v>-5.024390243902439</v>
      </c>
      <c r="AQ56" s="127">
        <f t="shared" si="19"/>
        <v>0</v>
      </c>
    </row>
    <row r="57" spans="1:43" ht="15" thickBot="1" x14ac:dyDescent="0.35">
      <c r="A57" s="115" t="s">
        <v>41</v>
      </c>
      <c r="B57" s="127">
        <f t="shared" si="15"/>
        <v>-1.1012658227848102</v>
      </c>
      <c r="C57" s="127">
        <f t="shared" si="15"/>
        <v>-2.3333333333333335</v>
      </c>
      <c r="D57" s="127">
        <f t="shared" si="15"/>
        <v>4</v>
      </c>
      <c r="E57" s="127">
        <f t="shared" si="15"/>
        <v>0</v>
      </c>
      <c r="F57" s="127">
        <f t="shared" si="15"/>
        <v>0</v>
      </c>
      <c r="G57" s="127">
        <f t="shared" si="15"/>
        <v>-1.3333333333333333</v>
      </c>
      <c r="H57" s="127">
        <f t="shared" si="15"/>
        <v>-1.1666666666666667</v>
      </c>
      <c r="I57" s="127">
        <f t="shared" si="15"/>
        <v>0</v>
      </c>
      <c r="J57" s="127">
        <f t="shared" si="15"/>
        <v>1.4285714285714286</v>
      </c>
      <c r="K57" s="127">
        <f t="shared" si="15"/>
        <v>1</v>
      </c>
      <c r="L57" s="127">
        <f t="shared" si="15"/>
        <v>0</v>
      </c>
      <c r="M57" s="127">
        <f t="shared" si="15"/>
        <v>3</v>
      </c>
      <c r="N57" s="127">
        <f t="shared" si="15"/>
        <v>-2.25</v>
      </c>
      <c r="O57" s="127">
        <f t="shared" si="15"/>
        <v>14.6</v>
      </c>
      <c r="P57" s="127">
        <f t="shared" ref="P57:AQ57" si="20">IF(P7=0, ,IF(Q31=0, ,IF(P7&gt;=Q31, P7/Q31,-(Q31/P7))))</f>
        <v>-18.75</v>
      </c>
      <c r="Q57" s="127">
        <f t="shared" si="20"/>
        <v>3.8181818181818183</v>
      </c>
      <c r="R57" s="127">
        <f t="shared" si="20"/>
        <v>-5.4285714285714288</v>
      </c>
      <c r="S57" s="127">
        <f t="shared" si="20"/>
        <v>0</v>
      </c>
      <c r="T57" s="127">
        <f t="shared" si="20"/>
        <v>0</v>
      </c>
      <c r="U57" s="127">
        <f t="shared" si="20"/>
        <v>0</v>
      </c>
      <c r="V57" s="127">
        <f t="shared" si="20"/>
        <v>0</v>
      </c>
      <c r="W57" s="127">
        <f t="shared" si="20"/>
        <v>0</v>
      </c>
      <c r="X57" s="127">
        <f t="shared" si="20"/>
        <v>0</v>
      </c>
      <c r="Y57" s="127">
        <f t="shared" si="20"/>
        <v>0</v>
      </c>
      <c r="Z57" s="127">
        <f t="shared" si="20"/>
        <v>0</v>
      </c>
      <c r="AA57" s="127">
        <f t="shared" si="20"/>
        <v>0</v>
      </c>
      <c r="AB57" s="127">
        <f t="shared" si="20"/>
        <v>0</v>
      </c>
      <c r="AC57" s="127">
        <f t="shared" si="20"/>
        <v>0</v>
      </c>
      <c r="AD57" s="127">
        <f t="shared" si="20"/>
        <v>-3.25</v>
      </c>
      <c r="AE57" s="127">
        <f t="shared" si="20"/>
        <v>9</v>
      </c>
      <c r="AF57" s="127">
        <f t="shared" si="20"/>
        <v>0</v>
      </c>
      <c r="AG57" s="127">
        <f t="shared" si="20"/>
        <v>0</v>
      </c>
      <c r="AH57" s="127">
        <f t="shared" si="20"/>
        <v>0</v>
      </c>
      <c r="AI57" s="127">
        <f t="shared" si="20"/>
        <v>0</v>
      </c>
      <c r="AJ57" s="127">
        <f t="shared" si="20"/>
        <v>0</v>
      </c>
      <c r="AK57" s="127">
        <f t="shared" si="20"/>
        <v>26</v>
      </c>
      <c r="AL57" s="127">
        <f t="shared" si="20"/>
        <v>-17</v>
      </c>
      <c r="AM57" s="127">
        <f t="shared" si="20"/>
        <v>1.25</v>
      </c>
      <c r="AN57" s="127">
        <f t="shared" si="20"/>
        <v>0</v>
      </c>
      <c r="AO57" s="127">
        <f t="shared" si="20"/>
        <v>0</v>
      </c>
      <c r="AP57" s="127">
        <f t="shared" si="20"/>
        <v>2</v>
      </c>
      <c r="AQ57" s="127">
        <f t="shared" si="20"/>
        <v>0</v>
      </c>
    </row>
    <row r="58" spans="1:43" ht="15" thickBot="1" x14ac:dyDescent="0.35">
      <c r="A58" s="115" t="s">
        <v>42</v>
      </c>
      <c r="B58" s="127">
        <f t="shared" si="15"/>
        <v>-5.3157894736842106</v>
      </c>
      <c r="C58" s="127">
        <f t="shared" si="15"/>
        <v>0</v>
      </c>
      <c r="D58" s="127">
        <f t="shared" si="15"/>
        <v>-3</v>
      </c>
      <c r="E58" s="127">
        <f t="shared" si="15"/>
        <v>0</v>
      </c>
      <c r="F58" s="127">
        <f t="shared" si="15"/>
        <v>0</v>
      </c>
      <c r="G58" s="127">
        <f t="shared" si="15"/>
        <v>1</v>
      </c>
      <c r="H58" s="127">
        <f t="shared" si="15"/>
        <v>0</v>
      </c>
      <c r="I58" s="127">
        <f t="shared" si="15"/>
        <v>0</v>
      </c>
      <c r="J58" s="127">
        <f t="shared" si="15"/>
        <v>0</v>
      </c>
      <c r="K58" s="127">
        <f t="shared" si="15"/>
        <v>0</v>
      </c>
      <c r="L58" s="127">
        <f t="shared" si="15"/>
        <v>0</v>
      </c>
      <c r="M58" s="127">
        <f t="shared" si="15"/>
        <v>0</v>
      </c>
      <c r="N58" s="127">
        <f t="shared" si="15"/>
        <v>0</v>
      </c>
      <c r="O58" s="127">
        <f t="shared" si="15"/>
        <v>0</v>
      </c>
      <c r="P58" s="127">
        <f t="shared" ref="P58:AQ58" si="21">IF(P8=0, ,IF(Q32=0, ,IF(P8&gt;=Q32, P8/Q32,-(Q32/P8))))</f>
        <v>0</v>
      </c>
      <c r="Q58" s="127">
        <f t="shared" si="21"/>
        <v>0</v>
      </c>
      <c r="R58" s="127">
        <f t="shared" si="21"/>
        <v>0</v>
      </c>
      <c r="S58" s="127">
        <f t="shared" si="21"/>
        <v>0</v>
      </c>
      <c r="T58" s="127">
        <f t="shared" si="21"/>
        <v>0</v>
      </c>
      <c r="U58" s="127">
        <f t="shared" si="21"/>
        <v>0</v>
      </c>
      <c r="V58" s="127">
        <f t="shared" si="21"/>
        <v>0</v>
      </c>
      <c r="W58" s="127">
        <f t="shared" si="21"/>
        <v>0</v>
      </c>
      <c r="X58" s="127">
        <f t="shared" si="21"/>
        <v>0</v>
      </c>
      <c r="Y58" s="127">
        <f t="shared" si="21"/>
        <v>0</v>
      </c>
      <c r="Z58" s="127">
        <f t="shared" si="21"/>
        <v>0</v>
      </c>
      <c r="AA58" s="127">
        <f t="shared" si="21"/>
        <v>0</v>
      </c>
      <c r="AB58" s="127">
        <f t="shared" si="21"/>
        <v>0</v>
      </c>
      <c r="AC58" s="127">
        <f t="shared" si="21"/>
        <v>0</v>
      </c>
      <c r="AD58" s="127">
        <f t="shared" si="21"/>
        <v>0</v>
      </c>
      <c r="AE58" s="127">
        <f t="shared" si="21"/>
        <v>0</v>
      </c>
      <c r="AF58" s="127">
        <f t="shared" si="21"/>
        <v>0</v>
      </c>
      <c r="AG58" s="127">
        <f t="shared" si="21"/>
        <v>0</v>
      </c>
      <c r="AH58" s="127">
        <f t="shared" si="21"/>
        <v>0</v>
      </c>
      <c r="AI58" s="127">
        <f t="shared" si="21"/>
        <v>0</v>
      </c>
      <c r="AJ58" s="127">
        <f t="shared" si="21"/>
        <v>0</v>
      </c>
      <c r="AK58" s="127">
        <f t="shared" si="21"/>
        <v>0</v>
      </c>
      <c r="AL58" s="127">
        <f t="shared" si="21"/>
        <v>0</v>
      </c>
      <c r="AM58" s="127">
        <f t="shared" si="21"/>
        <v>0</v>
      </c>
      <c r="AN58" s="127">
        <f t="shared" si="21"/>
        <v>0</v>
      </c>
      <c r="AO58" s="127">
        <f t="shared" si="21"/>
        <v>0</v>
      </c>
      <c r="AP58" s="127">
        <f t="shared" si="21"/>
        <v>2</v>
      </c>
      <c r="AQ58" s="127">
        <f t="shared" si="21"/>
        <v>0</v>
      </c>
    </row>
    <row r="59" spans="1:43" ht="15" thickBot="1" x14ac:dyDescent="0.35">
      <c r="A59" s="115" t="s">
        <v>43</v>
      </c>
      <c r="B59" s="127">
        <f t="shared" si="15"/>
        <v>1.21</v>
      </c>
      <c r="C59" s="127">
        <f t="shared" si="15"/>
        <v>0</v>
      </c>
      <c r="D59" s="127">
        <f t="shared" si="15"/>
        <v>0</v>
      </c>
      <c r="E59" s="127">
        <f t="shared" ref="E59:O59" si="22">IF(E9=0, ,IF(E33=0, ,IF(E9&gt;=E33, E9/E33,-(E33/E9))))</f>
        <v>0</v>
      </c>
      <c r="F59" s="127">
        <f t="shared" si="22"/>
        <v>-2</v>
      </c>
      <c r="G59" s="127">
        <f t="shared" si="22"/>
        <v>2.8333333333333335</v>
      </c>
      <c r="H59" s="127">
        <f t="shared" si="22"/>
        <v>-2</v>
      </c>
      <c r="I59" s="127">
        <f t="shared" si="22"/>
        <v>0</v>
      </c>
      <c r="J59" s="127">
        <f t="shared" si="22"/>
        <v>-4</v>
      </c>
      <c r="K59" s="127">
        <f t="shared" si="22"/>
        <v>-1.6666666666666667</v>
      </c>
      <c r="L59" s="127">
        <f t="shared" si="22"/>
        <v>-2</v>
      </c>
      <c r="M59" s="127">
        <f t="shared" si="22"/>
        <v>-1.6666666666666667</v>
      </c>
      <c r="N59" s="127">
        <f t="shared" si="22"/>
        <v>-4</v>
      </c>
      <c r="O59" s="127">
        <f t="shared" si="22"/>
        <v>0</v>
      </c>
      <c r="P59" s="127">
        <f t="shared" ref="P59:AQ59" si="23">IF(P9=0, ,IF(Q33=0, ,IF(P9&gt;=Q33, P9/Q33,-(Q33/P9))))</f>
        <v>-28.625</v>
      </c>
      <c r="Q59" s="127">
        <f t="shared" si="23"/>
        <v>6.208333333333333</v>
      </c>
      <c r="R59" s="127">
        <f t="shared" si="23"/>
        <v>1.173913043478261</v>
      </c>
      <c r="S59" s="127">
        <f t="shared" si="23"/>
        <v>0</v>
      </c>
      <c r="T59" s="127">
        <f t="shared" si="23"/>
        <v>0</v>
      </c>
      <c r="U59" s="127">
        <f t="shared" si="23"/>
        <v>0</v>
      </c>
      <c r="V59" s="127">
        <f t="shared" si="23"/>
        <v>0</v>
      </c>
      <c r="W59" s="127">
        <f t="shared" si="23"/>
        <v>-2</v>
      </c>
      <c r="X59" s="127">
        <f t="shared" si="23"/>
        <v>0</v>
      </c>
      <c r="Y59" s="127">
        <f t="shared" si="23"/>
        <v>3</v>
      </c>
      <c r="Z59" s="127">
        <f t="shared" si="23"/>
        <v>0</v>
      </c>
      <c r="AA59" s="127">
        <f t="shared" si="23"/>
        <v>0</v>
      </c>
      <c r="AB59" s="127">
        <f t="shared" si="23"/>
        <v>0</v>
      </c>
      <c r="AC59" s="127">
        <f t="shared" si="23"/>
        <v>1</v>
      </c>
      <c r="AD59" s="127">
        <f t="shared" si="23"/>
        <v>5.25</v>
      </c>
      <c r="AE59" s="127">
        <f t="shared" si="23"/>
        <v>1.6</v>
      </c>
      <c r="AF59" s="127">
        <f t="shared" si="23"/>
        <v>-2.5</v>
      </c>
      <c r="AG59" s="127">
        <f t="shared" si="23"/>
        <v>-1.2727272727272727</v>
      </c>
      <c r="AH59" s="127">
        <f t="shared" si="23"/>
        <v>0</v>
      </c>
      <c r="AI59" s="127">
        <f t="shared" si="23"/>
        <v>27</v>
      </c>
      <c r="AJ59" s="127">
        <f t="shared" si="23"/>
        <v>5</v>
      </c>
      <c r="AK59" s="127">
        <f t="shared" si="23"/>
        <v>1</v>
      </c>
      <c r="AL59" s="127">
        <f t="shared" si="23"/>
        <v>-8.5</v>
      </c>
      <c r="AM59" s="127">
        <f t="shared" si="23"/>
        <v>49</v>
      </c>
      <c r="AN59" s="127">
        <f t="shared" si="23"/>
        <v>0</v>
      </c>
      <c r="AO59" s="127">
        <f t="shared" si="23"/>
        <v>4.333333333333333</v>
      </c>
      <c r="AP59" s="127">
        <f t="shared" si="23"/>
        <v>3</v>
      </c>
      <c r="AQ59" s="127">
        <f t="shared" si="23"/>
        <v>0</v>
      </c>
    </row>
    <row r="60" spans="1:43" ht="15" thickBot="1" x14ac:dyDescent="0.35">
      <c r="A60" s="115" t="s">
        <v>44</v>
      </c>
      <c r="B60" s="127">
        <f t="shared" ref="B60:O66" si="24">IF(B10=0, ,IF(B34=0, ,IF(B10&gt;=B34, B10/B34,-(B34/B10))))</f>
        <v>-1.9230769230769231</v>
      </c>
      <c r="C60" s="127">
        <f t="shared" si="24"/>
        <v>3</v>
      </c>
      <c r="D60" s="127">
        <f t="shared" si="24"/>
        <v>0</v>
      </c>
      <c r="E60" s="127">
        <f t="shared" si="24"/>
        <v>0</v>
      </c>
      <c r="F60" s="127">
        <f t="shared" si="24"/>
        <v>0</v>
      </c>
      <c r="G60" s="127">
        <f t="shared" si="24"/>
        <v>3</v>
      </c>
      <c r="H60" s="127">
        <f t="shared" si="24"/>
        <v>0</v>
      </c>
      <c r="I60" s="127">
        <f t="shared" si="24"/>
        <v>0</v>
      </c>
      <c r="J60" s="127">
        <f t="shared" si="24"/>
        <v>0</v>
      </c>
      <c r="K60" s="127">
        <f t="shared" si="24"/>
        <v>0</v>
      </c>
      <c r="L60" s="127">
        <f t="shared" si="24"/>
        <v>0</v>
      </c>
      <c r="M60" s="127">
        <f t="shared" si="24"/>
        <v>0</v>
      </c>
      <c r="N60" s="127">
        <f t="shared" si="24"/>
        <v>0</v>
      </c>
      <c r="O60" s="127">
        <f t="shared" si="24"/>
        <v>-2</v>
      </c>
      <c r="P60" s="127">
        <f t="shared" ref="P60:AQ60" si="25">IF(P10=0, ,IF(Q34=0, ,IF(P10&gt;=Q34, P10/Q34,-(Q34/P10))))</f>
        <v>0</v>
      </c>
      <c r="Q60" s="127">
        <f t="shared" si="25"/>
        <v>0</v>
      </c>
      <c r="R60" s="127">
        <f t="shared" si="25"/>
        <v>0</v>
      </c>
      <c r="S60" s="127">
        <f t="shared" si="25"/>
        <v>0</v>
      </c>
      <c r="T60" s="127">
        <f t="shared" si="25"/>
        <v>0</v>
      </c>
      <c r="U60" s="127">
        <f t="shared" si="25"/>
        <v>0</v>
      </c>
      <c r="V60" s="127">
        <f t="shared" si="25"/>
        <v>0</v>
      </c>
      <c r="W60" s="127">
        <f t="shared" si="25"/>
        <v>0</v>
      </c>
      <c r="X60" s="127">
        <f t="shared" si="25"/>
        <v>0</v>
      </c>
      <c r="Y60" s="127">
        <f t="shared" si="25"/>
        <v>0</v>
      </c>
      <c r="Z60" s="127">
        <f t="shared" si="25"/>
        <v>0</v>
      </c>
      <c r="AA60" s="127">
        <f t="shared" si="25"/>
        <v>0</v>
      </c>
      <c r="AB60" s="127">
        <f t="shared" si="25"/>
        <v>0</v>
      </c>
      <c r="AC60" s="127">
        <f t="shared" si="25"/>
        <v>0</v>
      </c>
      <c r="AD60" s="127">
        <f t="shared" si="25"/>
        <v>0</v>
      </c>
      <c r="AE60" s="127">
        <f t="shared" si="25"/>
        <v>0</v>
      </c>
      <c r="AF60" s="127">
        <f t="shared" si="25"/>
        <v>0</v>
      </c>
      <c r="AG60" s="127">
        <f t="shared" si="25"/>
        <v>0</v>
      </c>
      <c r="AH60" s="127">
        <f t="shared" si="25"/>
        <v>0</v>
      </c>
      <c r="AI60" s="127">
        <f t="shared" si="25"/>
        <v>0</v>
      </c>
      <c r="AJ60" s="127">
        <f t="shared" si="25"/>
        <v>0</v>
      </c>
      <c r="AK60" s="127">
        <f t="shared" si="25"/>
        <v>0</v>
      </c>
      <c r="AL60" s="127">
        <f t="shared" si="25"/>
        <v>0</v>
      </c>
      <c r="AM60" s="127">
        <f t="shared" si="25"/>
        <v>0</v>
      </c>
      <c r="AN60" s="127">
        <f t="shared" si="25"/>
        <v>0</v>
      </c>
      <c r="AO60" s="127">
        <f t="shared" si="25"/>
        <v>0</v>
      </c>
      <c r="AP60" s="127">
        <f t="shared" si="25"/>
        <v>0</v>
      </c>
      <c r="AQ60" s="127">
        <f t="shared" si="25"/>
        <v>0</v>
      </c>
    </row>
    <row r="61" spans="1:43" ht="15" thickBot="1" x14ac:dyDescent="0.35">
      <c r="A61" s="115" t="s">
        <v>45</v>
      </c>
      <c r="B61" s="127">
        <f t="shared" si="24"/>
        <v>1.0136986301369864</v>
      </c>
      <c r="C61" s="127">
        <f t="shared" si="24"/>
        <v>-2.25</v>
      </c>
      <c r="D61" s="127">
        <f t="shared" si="24"/>
        <v>0</v>
      </c>
      <c r="E61" s="127">
        <f t="shared" si="24"/>
        <v>0</v>
      </c>
      <c r="F61" s="127">
        <f t="shared" si="24"/>
        <v>0</v>
      </c>
      <c r="G61" s="127">
        <f t="shared" si="24"/>
        <v>0</v>
      </c>
      <c r="H61" s="127">
        <f t="shared" si="24"/>
        <v>0</v>
      </c>
      <c r="I61" s="127">
        <f t="shared" si="24"/>
        <v>0</v>
      </c>
      <c r="J61" s="127">
        <f t="shared" si="24"/>
        <v>-2</v>
      </c>
      <c r="K61" s="127">
        <f t="shared" si="24"/>
        <v>0</v>
      </c>
      <c r="L61" s="127">
        <f t="shared" si="24"/>
        <v>0</v>
      </c>
      <c r="M61" s="127">
        <f t="shared" si="24"/>
        <v>0</v>
      </c>
      <c r="N61" s="127">
        <f t="shared" si="24"/>
        <v>0</v>
      </c>
      <c r="O61" s="127">
        <f t="shared" si="24"/>
        <v>1</v>
      </c>
      <c r="P61" s="127">
        <f t="shared" ref="P61:AQ61" si="26">IF(P11=0, ,IF(Q35=0, ,IF(P11&gt;=Q35, P11/Q35,-(Q35/P11))))</f>
        <v>0</v>
      </c>
      <c r="Q61" s="127">
        <f t="shared" si="26"/>
        <v>0</v>
      </c>
      <c r="R61" s="127">
        <f t="shared" si="26"/>
        <v>0</v>
      </c>
      <c r="S61" s="127">
        <f t="shared" si="26"/>
        <v>0</v>
      </c>
      <c r="T61" s="127">
        <f t="shared" si="26"/>
        <v>0</v>
      </c>
      <c r="U61" s="127">
        <f t="shared" si="26"/>
        <v>0</v>
      </c>
      <c r="V61" s="127">
        <f t="shared" si="26"/>
        <v>0</v>
      </c>
      <c r="W61" s="127">
        <f t="shared" si="26"/>
        <v>1.6</v>
      </c>
      <c r="X61" s="127">
        <f t="shared" si="26"/>
        <v>0</v>
      </c>
      <c r="Y61" s="127">
        <f t="shared" si="26"/>
        <v>0</v>
      </c>
      <c r="Z61" s="127">
        <f t="shared" si="26"/>
        <v>0</v>
      </c>
      <c r="AA61" s="127">
        <f t="shared" si="26"/>
        <v>0</v>
      </c>
      <c r="AB61" s="127">
        <f t="shared" si="26"/>
        <v>0</v>
      </c>
      <c r="AC61" s="127">
        <f t="shared" si="26"/>
        <v>0</v>
      </c>
      <c r="AD61" s="127">
        <f t="shared" si="26"/>
        <v>0</v>
      </c>
      <c r="AE61" s="127">
        <f t="shared" si="26"/>
        <v>0</v>
      </c>
      <c r="AF61" s="127">
        <f t="shared" si="26"/>
        <v>0</v>
      </c>
      <c r="AG61" s="127">
        <f t="shared" si="26"/>
        <v>-2</v>
      </c>
      <c r="AH61" s="127">
        <f t="shared" si="26"/>
        <v>0</v>
      </c>
      <c r="AI61" s="127">
        <f t="shared" si="26"/>
        <v>0</v>
      </c>
      <c r="AJ61" s="127">
        <f t="shared" si="26"/>
        <v>0</v>
      </c>
      <c r="AK61" s="127">
        <f t="shared" si="26"/>
        <v>0</v>
      </c>
      <c r="AL61" s="127">
        <f t="shared" si="26"/>
        <v>0</v>
      </c>
      <c r="AM61" s="127">
        <f t="shared" si="26"/>
        <v>0</v>
      </c>
      <c r="AN61" s="127">
        <f t="shared" si="26"/>
        <v>0</v>
      </c>
      <c r="AO61" s="127">
        <f t="shared" si="26"/>
        <v>0</v>
      </c>
      <c r="AP61" s="127">
        <f t="shared" si="26"/>
        <v>0</v>
      </c>
      <c r="AQ61" s="127">
        <f t="shared" si="26"/>
        <v>0</v>
      </c>
    </row>
    <row r="62" spans="1:43" ht="15" thickBot="1" x14ac:dyDescent="0.35">
      <c r="A62" s="115" t="s">
        <v>46</v>
      </c>
      <c r="B62" s="127">
        <f t="shared" si="24"/>
        <v>-2.5597269624573378</v>
      </c>
      <c r="C62" s="127">
        <f t="shared" si="24"/>
        <v>-6.1</v>
      </c>
      <c r="D62" s="127">
        <f t="shared" si="24"/>
        <v>0</v>
      </c>
      <c r="E62" s="127">
        <f t="shared" si="24"/>
        <v>0</v>
      </c>
      <c r="F62" s="127">
        <f t="shared" si="24"/>
        <v>0</v>
      </c>
      <c r="G62" s="127">
        <f t="shared" si="24"/>
        <v>6</v>
      </c>
      <c r="H62" s="127">
        <f t="shared" si="24"/>
        <v>-3</v>
      </c>
      <c r="I62" s="127">
        <f t="shared" si="24"/>
        <v>0</v>
      </c>
      <c r="J62" s="127">
        <f t="shared" si="24"/>
        <v>-5.2307692307692308</v>
      </c>
      <c r="K62" s="127">
        <f t="shared" si="24"/>
        <v>-1.125</v>
      </c>
      <c r="L62" s="127">
        <f t="shared" si="24"/>
        <v>3</v>
      </c>
      <c r="M62" s="127">
        <f t="shared" si="24"/>
        <v>0</v>
      </c>
      <c r="N62" s="127">
        <f t="shared" si="24"/>
        <v>-2</v>
      </c>
      <c r="O62" s="127">
        <f t="shared" si="24"/>
        <v>-1.8</v>
      </c>
      <c r="P62" s="127">
        <f t="shared" ref="P62:AQ62" si="27">IF(P12=0, ,IF(Q36=0, ,IF(P12&gt;=Q36, P12/Q36,-(Q36/P12))))</f>
        <v>-16</v>
      </c>
      <c r="Q62" s="127">
        <f t="shared" si="27"/>
        <v>10.5</v>
      </c>
      <c r="R62" s="127">
        <f t="shared" si="27"/>
        <v>1</v>
      </c>
      <c r="S62" s="127">
        <f t="shared" si="27"/>
        <v>0</v>
      </c>
      <c r="T62" s="127">
        <f t="shared" si="27"/>
        <v>0</v>
      </c>
      <c r="U62" s="127">
        <f t="shared" si="27"/>
        <v>0</v>
      </c>
      <c r="V62" s="127">
        <f t="shared" si="27"/>
        <v>0</v>
      </c>
      <c r="W62" s="127">
        <f t="shared" si="27"/>
        <v>0</v>
      </c>
      <c r="X62" s="127">
        <f t="shared" si="27"/>
        <v>0</v>
      </c>
      <c r="Y62" s="127">
        <f t="shared" si="27"/>
        <v>0</v>
      </c>
      <c r="Z62" s="127">
        <f t="shared" si="27"/>
        <v>0</v>
      </c>
      <c r="AA62" s="127">
        <f t="shared" si="27"/>
        <v>0</v>
      </c>
      <c r="AB62" s="127">
        <f t="shared" si="27"/>
        <v>0</v>
      </c>
      <c r="AC62" s="127">
        <f t="shared" si="27"/>
        <v>0</v>
      </c>
      <c r="AD62" s="127">
        <f t="shared" si="27"/>
        <v>1</v>
      </c>
      <c r="AE62" s="127">
        <f t="shared" si="27"/>
        <v>-35</v>
      </c>
      <c r="AF62" s="127">
        <f t="shared" si="27"/>
        <v>4.2</v>
      </c>
      <c r="AG62" s="127">
        <f t="shared" si="27"/>
        <v>9</v>
      </c>
      <c r="AH62" s="127">
        <f t="shared" si="27"/>
        <v>0</v>
      </c>
      <c r="AI62" s="127">
        <f t="shared" si="27"/>
        <v>0</v>
      </c>
      <c r="AJ62" s="127">
        <f t="shared" si="27"/>
        <v>0</v>
      </c>
      <c r="AK62" s="127">
        <f t="shared" si="27"/>
        <v>0</v>
      </c>
      <c r="AL62" s="127">
        <f t="shared" si="27"/>
        <v>-373</v>
      </c>
      <c r="AM62" s="127">
        <f t="shared" si="27"/>
        <v>0</v>
      </c>
      <c r="AN62" s="127">
        <f t="shared" si="27"/>
        <v>0</v>
      </c>
      <c r="AO62" s="127">
        <f t="shared" si="27"/>
        <v>-25</v>
      </c>
      <c r="AP62" s="127">
        <f t="shared" si="27"/>
        <v>2.9</v>
      </c>
      <c r="AQ62" s="127">
        <f t="shared" si="27"/>
        <v>0</v>
      </c>
    </row>
    <row r="63" spans="1:43" ht="15" thickBot="1" x14ac:dyDescent="0.35">
      <c r="A63" s="115" t="s">
        <v>70</v>
      </c>
      <c r="B63" s="127">
        <f t="shared" si="24"/>
        <v>1.0337078651685394</v>
      </c>
      <c r="C63" s="127">
        <f t="shared" si="24"/>
        <v>-1.5555555555555556</v>
      </c>
      <c r="D63" s="127">
        <f t="shared" si="24"/>
        <v>0</v>
      </c>
      <c r="E63" s="127">
        <f t="shared" si="24"/>
        <v>-5</v>
      </c>
      <c r="F63" s="127">
        <f t="shared" si="24"/>
        <v>1.5</v>
      </c>
      <c r="G63" s="127">
        <f t="shared" si="24"/>
        <v>2.5</v>
      </c>
      <c r="H63" s="127">
        <f t="shared" si="24"/>
        <v>2</v>
      </c>
      <c r="I63" s="127">
        <f t="shared" si="24"/>
        <v>0</v>
      </c>
      <c r="J63" s="127">
        <f t="shared" si="24"/>
        <v>1</v>
      </c>
      <c r="K63" s="127">
        <f t="shared" si="24"/>
        <v>0</v>
      </c>
      <c r="L63" s="127">
        <f t="shared" si="24"/>
        <v>-4.5714285714285712</v>
      </c>
      <c r="M63" s="127">
        <f t="shared" si="24"/>
        <v>0</v>
      </c>
      <c r="N63" s="127">
        <f t="shared" si="24"/>
        <v>-1.1428571428571428</v>
      </c>
      <c r="O63" s="127">
        <f t="shared" si="24"/>
        <v>-2</v>
      </c>
      <c r="P63" s="127">
        <f t="shared" ref="P63:AQ63" si="28">IF(P13=0, ,IF(Q37=0, ,IF(P13&gt;=Q37, P13/Q37,-(Q37/P13))))</f>
        <v>0</v>
      </c>
      <c r="Q63" s="127">
        <f t="shared" si="28"/>
        <v>6</v>
      </c>
      <c r="R63" s="127">
        <f t="shared" si="28"/>
        <v>-4</v>
      </c>
      <c r="S63" s="127">
        <f t="shared" si="28"/>
        <v>0</v>
      </c>
      <c r="T63" s="127">
        <f t="shared" si="28"/>
        <v>0</v>
      </c>
      <c r="U63" s="127">
        <f t="shared" si="28"/>
        <v>0</v>
      </c>
      <c r="V63" s="127">
        <f t="shared" si="28"/>
        <v>0</v>
      </c>
      <c r="W63" s="127">
        <f t="shared" si="28"/>
        <v>0</v>
      </c>
      <c r="X63" s="127">
        <f t="shared" si="28"/>
        <v>0</v>
      </c>
      <c r="Y63" s="127">
        <f t="shared" si="28"/>
        <v>0</v>
      </c>
      <c r="Z63" s="127">
        <f t="shared" si="28"/>
        <v>0</v>
      </c>
      <c r="AA63" s="127">
        <f t="shared" si="28"/>
        <v>0</v>
      </c>
      <c r="AB63" s="127">
        <f t="shared" si="28"/>
        <v>0</v>
      </c>
      <c r="AC63" s="127">
        <f t="shared" si="28"/>
        <v>0</v>
      </c>
      <c r="AD63" s="127">
        <f t="shared" si="28"/>
        <v>18</v>
      </c>
      <c r="AE63" s="127">
        <f t="shared" si="28"/>
        <v>-3.3333333333333335</v>
      </c>
      <c r="AF63" s="127">
        <f t="shared" si="28"/>
        <v>0</v>
      </c>
      <c r="AG63" s="127">
        <f t="shared" si="28"/>
        <v>-8</v>
      </c>
      <c r="AH63" s="127">
        <f t="shared" si="28"/>
        <v>0</v>
      </c>
      <c r="AI63" s="127">
        <f t="shared" si="28"/>
        <v>0</v>
      </c>
      <c r="AJ63" s="127">
        <f t="shared" si="28"/>
        <v>1</v>
      </c>
      <c r="AK63" s="127">
        <f t="shared" si="28"/>
        <v>2</v>
      </c>
      <c r="AL63" s="127">
        <f t="shared" si="28"/>
        <v>-50</v>
      </c>
      <c r="AM63" s="127">
        <f t="shared" si="28"/>
        <v>0</v>
      </c>
      <c r="AN63" s="127">
        <f t="shared" si="28"/>
        <v>0</v>
      </c>
      <c r="AO63" s="127">
        <f t="shared" si="28"/>
        <v>13.5</v>
      </c>
      <c r="AP63" s="127">
        <f t="shared" si="28"/>
        <v>1.5</v>
      </c>
      <c r="AQ63" s="127">
        <f t="shared" si="28"/>
        <v>0</v>
      </c>
    </row>
    <row r="64" spans="1:43" ht="15" thickBot="1" x14ac:dyDescent="0.35">
      <c r="A64" s="115" t="s">
        <v>48</v>
      </c>
      <c r="B64" s="127">
        <f t="shared" si="24"/>
        <v>1.1081081081081081</v>
      </c>
      <c r="C64" s="127">
        <f t="shared" si="24"/>
        <v>-2.3333333333333335</v>
      </c>
      <c r="D64" s="127">
        <f t="shared" si="24"/>
        <v>0</v>
      </c>
      <c r="E64" s="127">
        <f t="shared" si="24"/>
        <v>0</v>
      </c>
      <c r="F64" s="127">
        <f t="shared" si="24"/>
        <v>0</v>
      </c>
      <c r="G64" s="127">
        <f t="shared" si="24"/>
        <v>-1.1037735849056605</v>
      </c>
      <c r="H64" s="127">
        <f t="shared" si="24"/>
        <v>0</v>
      </c>
      <c r="I64" s="127">
        <f t="shared" si="24"/>
        <v>5.875</v>
      </c>
      <c r="J64" s="127">
        <f t="shared" si="24"/>
        <v>0</v>
      </c>
      <c r="K64" s="127">
        <f t="shared" si="24"/>
        <v>0</v>
      </c>
      <c r="L64" s="127">
        <f t="shared" si="24"/>
        <v>21</v>
      </c>
      <c r="M64" s="127">
        <f t="shared" si="24"/>
        <v>-2</v>
      </c>
      <c r="N64" s="127">
        <f t="shared" si="24"/>
        <v>-2.25</v>
      </c>
      <c r="O64" s="127">
        <f t="shared" si="24"/>
        <v>4.0714285714285712</v>
      </c>
      <c r="P64" s="127">
        <f t="shared" ref="P64:AQ64" si="29">IF(P14=0, ,IF(Q38=0, ,IF(P14&gt;=Q38, P14/Q38,-(Q38/P14))))</f>
        <v>-9.4</v>
      </c>
      <c r="Q64" s="127">
        <f t="shared" si="29"/>
        <v>0</v>
      </c>
      <c r="R64" s="127">
        <f t="shared" si="29"/>
        <v>-7</v>
      </c>
      <c r="S64" s="127">
        <f t="shared" si="29"/>
        <v>0</v>
      </c>
      <c r="T64" s="127">
        <f t="shared" si="29"/>
        <v>0</v>
      </c>
      <c r="U64" s="127">
        <f t="shared" si="29"/>
        <v>0</v>
      </c>
      <c r="V64" s="127">
        <f t="shared" si="29"/>
        <v>0</v>
      </c>
      <c r="W64" s="127">
        <f t="shared" si="29"/>
        <v>-2.625</v>
      </c>
      <c r="X64" s="127">
        <f t="shared" si="29"/>
        <v>23</v>
      </c>
      <c r="Y64" s="127">
        <f t="shared" si="29"/>
        <v>0</v>
      </c>
      <c r="Z64" s="127">
        <f t="shared" si="29"/>
        <v>0</v>
      </c>
      <c r="AA64" s="127">
        <f t="shared" si="29"/>
        <v>0</v>
      </c>
      <c r="AB64" s="127">
        <f t="shared" si="29"/>
        <v>0</v>
      </c>
      <c r="AC64" s="127">
        <f t="shared" si="29"/>
        <v>1</v>
      </c>
      <c r="AD64" s="127">
        <f t="shared" si="29"/>
        <v>-1.3409090909090908</v>
      </c>
      <c r="AE64" s="127">
        <f t="shared" si="29"/>
        <v>5</v>
      </c>
      <c r="AF64" s="127">
        <f t="shared" si="29"/>
        <v>0</v>
      </c>
      <c r="AG64" s="127">
        <f t="shared" si="29"/>
        <v>0</v>
      </c>
      <c r="AH64" s="127">
        <f t="shared" si="29"/>
        <v>0</v>
      </c>
      <c r="AI64" s="127">
        <f t="shared" si="29"/>
        <v>0</v>
      </c>
      <c r="AJ64" s="127">
        <f t="shared" si="29"/>
        <v>0</v>
      </c>
      <c r="AK64" s="127">
        <f t="shared" si="29"/>
        <v>0</v>
      </c>
      <c r="AL64" s="127">
        <f t="shared" si="29"/>
        <v>0</v>
      </c>
      <c r="AM64" s="127">
        <f t="shared" si="29"/>
        <v>0</v>
      </c>
      <c r="AN64" s="127">
        <f t="shared" si="29"/>
        <v>-9</v>
      </c>
      <c r="AO64" s="127">
        <f t="shared" si="29"/>
        <v>0</v>
      </c>
      <c r="AP64" s="127">
        <f t="shared" si="29"/>
        <v>-1.5</v>
      </c>
      <c r="AQ64" s="127">
        <f t="shared" si="29"/>
        <v>0</v>
      </c>
    </row>
    <row r="65" spans="1:43" ht="15" thickBot="1" x14ac:dyDescent="0.35">
      <c r="A65" s="115" t="s">
        <v>49</v>
      </c>
      <c r="B65" s="127">
        <f t="shared" si="24"/>
        <v>-1.6666666666666667</v>
      </c>
      <c r="C65" s="127">
        <f t="shared" si="24"/>
        <v>0</v>
      </c>
      <c r="D65" s="127">
        <f t="shared" si="24"/>
        <v>0</v>
      </c>
      <c r="E65" s="127">
        <f t="shared" si="24"/>
        <v>0</v>
      </c>
      <c r="F65" s="127">
        <f t="shared" si="24"/>
        <v>0</v>
      </c>
      <c r="G65" s="127">
        <f t="shared" si="24"/>
        <v>0</v>
      </c>
      <c r="H65" s="127">
        <f t="shared" si="24"/>
        <v>0</v>
      </c>
      <c r="I65" s="127">
        <f t="shared" si="24"/>
        <v>0</v>
      </c>
      <c r="J65" s="127">
        <f t="shared" si="24"/>
        <v>0</v>
      </c>
      <c r="K65" s="127">
        <f t="shared" si="24"/>
        <v>0</v>
      </c>
      <c r="L65" s="127">
        <f t="shared" si="24"/>
        <v>0</v>
      </c>
      <c r="M65" s="127">
        <f t="shared" si="24"/>
        <v>0</v>
      </c>
      <c r="N65" s="127">
        <f t="shared" si="24"/>
        <v>0</v>
      </c>
      <c r="O65" s="127">
        <f t="shared" si="24"/>
        <v>0</v>
      </c>
      <c r="P65" s="127">
        <f t="shared" ref="P65:AQ65" si="30">IF(P15=0, ,IF(Q39=0, ,IF(P15&gt;=Q39, P15/Q39,-(Q39/P15))))</f>
        <v>1</v>
      </c>
      <c r="Q65" s="127">
        <f t="shared" si="30"/>
        <v>-2</v>
      </c>
      <c r="R65" s="127">
        <f t="shared" si="30"/>
        <v>0</v>
      </c>
      <c r="S65" s="127">
        <f t="shared" si="30"/>
        <v>0</v>
      </c>
      <c r="T65" s="127">
        <f t="shared" si="30"/>
        <v>0</v>
      </c>
      <c r="U65" s="127">
        <f t="shared" si="30"/>
        <v>0</v>
      </c>
      <c r="V65" s="127">
        <f t="shared" si="30"/>
        <v>0</v>
      </c>
      <c r="W65" s="127">
        <f t="shared" si="30"/>
        <v>0</v>
      </c>
      <c r="X65" s="127">
        <f t="shared" si="30"/>
        <v>0</v>
      </c>
      <c r="Y65" s="127">
        <f t="shared" si="30"/>
        <v>0</v>
      </c>
      <c r="Z65" s="127">
        <f t="shared" si="30"/>
        <v>0</v>
      </c>
      <c r="AA65" s="127">
        <f t="shared" si="30"/>
        <v>0</v>
      </c>
      <c r="AB65" s="127">
        <f t="shared" si="30"/>
        <v>0</v>
      </c>
      <c r="AC65" s="127">
        <f t="shared" si="30"/>
        <v>0</v>
      </c>
      <c r="AD65" s="127">
        <f t="shared" si="30"/>
        <v>0</v>
      </c>
      <c r="AE65" s="127">
        <f t="shared" si="30"/>
        <v>0</v>
      </c>
      <c r="AF65" s="127">
        <f t="shared" si="30"/>
        <v>0</v>
      </c>
      <c r="AG65" s="127">
        <f t="shared" si="30"/>
        <v>0</v>
      </c>
      <c r="AH65" s="127">
        <f t="shared" si="30"/>
        <v>0</v>
      </c>
      <c r="AI65" s="127">
        <f t="shared" si="30"/>
        <v>0</v>
      </c>
      <c r="AJ65" s="127">
        <f t="shared" si="30"/>
        <v>0</v>
      </c>
      <c r="AK65" s="127">
        <f t="shared" si="30"/>
        <v>0</v>
      </c>
      <c r="AL65" s="127">
        <f t="shared" si="30"/>
        <v>0</v>
      </c>
      <c r="AM65" s="127">
        <f t="shared" si="30"/>
        <v>0</v>
      </c>
      <c r="AN65" s="127">
        <f t="shared" si="30"/>
        <v>0</v>
      </c>
      <c r="AO65" s="127">
        <f t="shared" si="30"/>
        <v>0</v>
      </c>
      <c r="AP65" s="127">
        <f t="shared" si="30"/>
        <v>0</v>
      </c>
      <c r="AQ65" s="127">
        <f t="shared" si="30"/>
        <v>0</v>
      </c>
    </row>
    <row r="66" spans="1:43" ht="15" thickBot="1" x14ac:dyDescent="0.35">
      <c r="A66" s="115" t="s">
        <v>50</v>
      </c>
      <c r="B66" s="127">
        <f t="shared" si="24"/>
        <v>-1.23785594639866</v>
      </c>
      <c r="C66" s="127">
        <f t="shared" si="24"/>
        <v>3.1428571428571428</v>
      </c>
      <c r="D66" s="127">
        <f t="shared" si="24"/>
        <v>0</v>
      </c>
      <c r="E66" s="127">
        <f t="shared" ref="E66:O66" si="31">IF(E16=0, ,IF(E40=0, ,IF(E16&gt;=E40, E16/E40,-(E40/E16))))</f>
        <v>0</v>
      </c>
      <c r="F66" s="127">
        <f t="shared" si="31"/>
        <v>1</v>
      </c>
      <c r="G66" s="127">
        <f t="shared" si="31"/>
        <v>5</v>
      </c>
      <c r="H66" s="127">
        <f t="shared" si="31"/>
        <v>0</v>
      </c>
      <c r="I66" s="127">
        <f t="shared" si="31"/>
        <v>0</v>
      </c>
      <c r="J66" s="127">
        <f t="shared" si="31"/>
        <v>0</v>
      </c>
      <c r="K66" s="127">
        <f t="shared" si="31"/>
        <v>0</v>
      </c>
      <c r="L66" s="127">
        <f t="shared" si="31"/>
        <v>49.5</v>
      </c>
      <c r="M66" s="127">
        <f t="shared" si="31"/>
        <v>0</v>
      </c>
      <c r="N66" s="127">
        <f t="shared" si="31"/>
        <v>2</v>
      </c>
      <c r="O66" s="127">
        <f t="shared" si="31"/>
        <v>1.3888888888888888</v>
      </c>
      <c r="P66" s="127">
        <f t="shared" ref="P66:AQ66" si="32">IF(P16=0, ,IF(Q40=0, ,IF(P16&gt;=Q40, P16/Q40,-(Q40/P16))))</f>
        <v>0</v>
      </c>
      <c r="Q66" s="127">
        <f t="shared" si="32"/>
        <v>0</v>
      </c>
      <c r="R66" s="127">
        <f t="shared" si="32"/>
        <v>0</v>
      </c>
      <c r="S66" s="127">
        <f t="shared" si="32"/>
        <v>0</v>
      </c>
      <c r="T66" s="127">
        <f t="shared" si="32"/>
        <v>0</v>
      </c>
      <c r="U66" s="127">
        <f t="shared" si="32"/>
        <v>0</v>
      </c>
      <c r="V66" s="127">
        <f t="shared" si="32"/>
        <v>0</v>
      </c>
      <c r="W66" s="127">
        <f t="shared" si="32"/>
        <v>0</v>
      </c>
      <c r="X66" s="127">
        <f t="shared" si="32"/>
        <v>0</v>
      </c>
      <c r="Y66" s="127">
        <f t="shared" si="32"/>
        <v>1</v>
      </c>
      <c r="Z66" s="127">
        <f t="shared" si="32"/>
        <v>0</v>
      </c>
      <c r="AA66" s="127">
        <f t="shared" si="32"/>
        <v>0</v>
      </c>
      <c r="AB66" s="127">
        <f t="shared" si="32"/>
        <v>0</v>
      </c>
      <c r="AC66" s="127">
        <f t="shared" si="32"/>
        <v>0</v>
      </c>
      <c r="AD66" s="127">
        <f t="shared" si="32"/>
        <v>-33</v>
      </c>
      <c r="AE66" s="127">
        <f t="shared" si="32"/>
        <v>1.6363636363636365</v>
      </c>
      <c r="AF66" s="127">
        <f t="shared" si="32"/>
        <v>0</v>
      </c>
      <c r="AG66" s="127">
        <f t="shared" si="32"/>
        <v>-153</v>
      </c>
      <c r="AH66" s="127">
        <f t="shared" si="32"/>
        <v>0</v>
      </c>
      <c r="AI66" s="127">
        <f t="shared" si="32"/>
        <v>0</v>
      </c>
      <c r="AJ66" s="127">
        <f t="shared" si="32"/>
        <v>0</v>
      </c>
      <c r="AK66" s="127">
        <f t="shared" si="32"/>
        <v>0</v>
      </c>
      <c r="AL66" s="127">
        <f t="shared" si="32"/>
        <v>0</v>
      </c>
      <c r="AM66" s="127">
        <f t="shared" si="32"/>
        <v>0</v>
      </c>
      <c r="AN66" s="127">
        <f t="shared" si="32"/>
        <v>0</v>
      </c>
      <c r="AO66" s="127">
        <f t="shared" si="32"/>
        <v>-75</v>
      </c>
      <c r="AP66" s="127">
        <f t="shared" si="32"/>
        <v>-4.666666666666667</v>
      </c>
      <c r="AQ66" s="127">
        <f t="shared" si="32"/>
        <v>0</v>
      </c>
    </row>
    <row r="67" spans="1:43" ht="15" thickBot="1" x14ac:dyDescent="0.35">
      <c r="A67" s="115" t="s">
        <v>51</v>
      </c>
      <c r="B67" s="127">
        <f t="shared" ref="B67:O73" si="33">IF(B17=0, ,IF(B41=0, ,IF(B17&gt;=B41, B17/B41,-(B41/B17))))</f>
        <v>1.5952649379932355</v>
      </c>
      <c r="C67" s="127">
        <f t="shared" si="33"/>
        <v>2.6923076923076925</v>
      </c>
      <c r="D67" s="127">
        <f t="shared" si="33"/>
        <v>0</v>
      </c>
      <c r="E67" s="127">
        <f t="shared" si="33"/>
        <v>0</v>
      </c>
      <c r="F67" s="127">
        <f t="shared" si="33"/>
        <v>0</v>
      </c>
      <c r="G67" s="127">
        <f t="shared" si="33"/>
        <v>1.8</v>
      </c>
      <c r="H67" s="127">
        <f t="shared" si="33"/>
        <v>0</v>
      </c>
      <c r="I67" s="127">
        <f t="shared" si="33"/>
        <v>0</v>
      </c>
      <c r="J67" s="127">
        <f t="shared" si="33"/>
        <v>0</v>
      </c>
      <c r="K67" s="127">
        <f t="shared" si="33"/>
        <v>0</v>
      </c>
      <c r="L67" s="127">
        <f t="shared" si="33"/>
        <v>3.4444444444444446</v>
      </c>
      <c r="M67" s="127">
        <f t="shared" si="33"/>
        <v>0</v>
      </c>
      <c r="N67" s="127">
        <f t="shared" si="33"/>
        <v>-1.1666666666666667</v>
      </c>
      <c r="O67" s="127">
        <f t="shared" si="33"/>
        <v>0</v>
      </c>
      <c r="P67" s="127">
        <f t="shared" ref="P67:AQ67" si="34">IF(P17=0, ,IF(Q41=0, ,IF(P17&gt;=Q41, P17/Q41,-(Q41/P17))))</f>
        <v>0</v>
      </c>
      <c r="Q67" s="127">
        <f t="shared" si="34"/>
        <v>-1.0952380952380953</v>
      </c>
      <c r="R67" s="127">
        <f t="shared" si="34"/>
        <v>-5.4285714285714288</v>
      </c>
      <c r="S67" s="127">
        <f t="shared" si="34"/>
        <v>0</v>
      </c>
      <c r="T67" s="127">
        <f t="shared" si="34"/>
        <v>0</v>
      </c>
      <c r="U67" s="127">
        <f t="shared" si="34"/>
        <v>0</v>
      </c>
      <c r="V67" s="127">
        <f t="shared" si="34"/>
        <v>0</v>
      </c>
      <c r="W67" s="127">
        <f t="shared" si="34"/>
        <v>16.5</v>
      </c>
      <c r="X67" s="127">
        <f t="shared" si="34"/>
        <v>0</v>
      </c>
      <c r="Y67" s="127">
        <f t="shared" si="34"/>
        <v>0</v>
      </c>
      <c r="Z67" s="127">
        <f t="shared" si="34"/>
        <v>0</v>
      </c>
      <c r="AA67" s="127">
        <f t="shared" si="34"/>
        <v>0</v>
      </c>
      <c r="AB67" s="127">
        <f t="shared" si="34"/>
        <v>-4.9090909090909092</v>
      </c>
      <c r="AC67" s="127">
        <f t="shared" si="34"/>
        <v>0</v>
      </c>
      <c r="AD67" s="127">
        <f t="shared" si="34"/>
        <v>3.4761904761904763</v>
      </c>
      <c r="AE67" s="127">
        <f t="shared" si="34"/>
        <v>0</v>
      </c>
      <c r="AF67" s="127">
        <f t="shared" si="34"/>
        <v>-11</v>
      </c>
      <c r="AG67" s="127">
        <f t="shared" si="34"/>
        <v>8.3717948717948723</v>
      </c>
      <c r="AH67" s="127">
        <f t="shared" si="34"/>
        <v>0</v>
      </c>
      <c r="AI67" s="127">
        <f t="shared" si="34"/>
        <v>-2.3333333333333335</v>
      </c>
      <c r="AJ67" s="127">
        <f t="shared" si="34"/>
        <v>6</v>
      </c>
      <c r="AK67" s="127">
        <f t="shared" si="34"/>
        <v>0</v>
      </c>
      <c r="AL67" s="127">
        <f t="shared" si="34"/>
        <v>0</v>
      </c>
      <c r="AM67" s="127">
        <f t="shared" si="34"/>
        <v>0</v>
      </c>
      <c r="AN67" s="127">
        <f t="shared" si="34"/>
        <v>0</v>
      </c>
      <c r="AO67" s="127">
        <f t="shared" si="34"/>
        <v>0</v>
      </c>
      <c r="AP67" s="127">
        <f t="shared" si="34"/>
        <v>1.0952380952380953</v>
      </c>
      <c r="AQ67" s="127">
        <f t="shared" si="34"/>
        <v>0</v>
      </c>
    </row>
    <row r="68" spans="1:43" ht="15" thickBot="1" x14ac:dyDescent="0.35">
      <c r="A68" s="115" t="s">
        <v>52</v>
      </c>
      <c r="B68" s="127">
        <f t="shared" si="33"/>
        <v>-1.2629727352682498</v>
      </c>
      <c r="C68" s="127">
        <f t="shared" si="33"/>
        <v>1.3571428571428572</v>
      </c>
      <c r="D68" s="127">
        <f t="shared" si="33"/>
        <v>0</v>
      </c>
      <c r="E68" s="127">
        <f t="shared" si="33"/>
        <v>0</v>
      </c>
      <c r="F68" s="127">
        <f t="shared" si="33"/>
        <v>0</v>
      </c>
      <c r="G68" s="127">
        <f t="shared" si="33"/>
        <v>-1.1851851851851851</v>
      </c>
      <c r="H68" s="127">
        <f t="shared" si="33"/>
        <v>0</v>
      </c>
      <c r="I68" s="127">
        <f t="shared" si="33"/>
        <v>1.4558823529411764</v>
      </c>
      <c r="J68" s="127">
        <f t="shared" si="33"/>
        <v>0</v>
      </c>
      <c r="K68" s="127">
        <f t="shared" si="33"/>
        <v>0</v>
      </c>
      <c r="L68" s="127">
        <f t="shared" si="33"/>
        <v>0</v>
      </c>
      <c r="M68" s="127">
        <f t="shared" si="33"/>
        <v>-1.6</v>
      </c>
      <c r="N68" s="127">
        <f t="shared" si="33"/>
        <v>-2.4666666666666668</v>
      </c>
      <c r="O68" s="127">
        <f t="shared" si="33"/>
        <v>0</v>
      </c>
      <c r="P68" s="127">
        <f t="shared" ref="P68:AQ68" si="35">IF(P18=0, ,IF(Q42=0, ,IF(P18&gt;=Q42, P18/Q42,-(Q42/P18))))</f>
        <v>0</v>
      </c>
      <c r="Q68" s="127">
        <f t="shared" si="35"/>
        <v>46.230769230769234</v>
      </c>
      <c r="R68" s="127">
        <f t="shared" si="35"/>
        <v>0</v>
      </c>
      <c r="S68" s="127">
        <f t="shared" si="35"/>
        <v>0</v>
      </c>
      <c r="T68" s="127">
        <f t="shared" si="35"/>
        <v>0</v>
      </c>
      <c r="U68" s="127">
        <f t="shared" si="35"/>
        <v>0</v>
      </c>
      <c r="V68" s="127">
        <f t="shared" si="35"/>
        <v>0</v>
      </c>
      <c r="W68" s="127">
        <f t="shared" si="35"/>
        <v>0</v>
      </c>
      <c r="X68" s="127">
        <f t="shared" si="35"/>
        <v>14</v>
      </c>
      <c r="Y68" s="127">
        <f t="shared" si="35"/>
        <v>1</v>
      </c>
      <c r="Z68" s="127">
        <f t="shared" si="35"/>
        <v>0</v>
      </c>
      <c r="AA68" s="127">
        <f t="shared" si="35"/>
        <v>0</v>
      </c>
      <c r="AB68" s="127">
        <f t="shared" si="35"/>
        <v>0</v>
      </c>
      <c r="AC68" s="127">
        <f t="shared" si="35"/>
        <v>-3</v>
      </c>
      <c r="AD68" s="127">
        <f t="shared" si="35"/>
        <v>3.3</v>
      </c>
      <c r="AE68" s="127">
        <f t="shared" si="35"/>
        <v>0</v>
      </c>
      <c r="AF68" s="127">
        <f t="shared" si="35"/>
        <v>0</v>
      </c>
      <c r="AG68" s="127">
        <f t="shared" si="35"/>
        <v>-28.833333333333332</v>
      </c>
      <c r="AH68" s="127">
        <f t="shared" si="35"/>
        <v>0</v>
      </c>
      <c r="AI68" s="127">
        <f t="shared" si="35"/>
        <v>0</v>
      </c>
      <c r="AJ68" s="127">
        <f t="shared" si="35"/>
        <v>11</v>
      </c>
      <c r="AK68" s="127">
        <f t="shared" si="35"/>
        <v>0</v>
      </c>
      <c r="AL68" s="127">
        <f t="shared" si="35"/>
        <v>0</v>
      </c>
      <c r="AM68" s="127">
        <f t="shared" si="35"/>
        <v>0</v>
      </c>
      <c r="AN68" s="127">
        <f t="shared" si="35"/>
        <v>0</v>
      </c>
      <c r="AO68" s="127">
        <f t="shared" si="35"/>
        <v>6.333333333333333</v>
      </c>
      <c r="AP68" s="127">
        <f t="shared" si="35"/>
        <v>1.8571428571428572</v>
      </c>
      <c r="AQ68" s="127">
        <f t="shared" si="35"/>
        <v>0</v>
      </c>
    </row>
    <row r="69" spans="1:43" ht="15" thickBot="1" x14ac:dyDescent="0.35">
      <c r="A69" s="115" t="s">
        <v>53</v>
      </c>
      <c r="B69" s="127">
        <f t="shared" si="33"/>
        <v>-1.1255510829978914</v>
      </c>
      <c r="C69" s="127">
        <f t="shared" si="33"/>
        <v>-1.0659340659340659</v>
      </c>
      <c r="D69" s="127">
        <f t="shared" si="33"/>
        <v>0</v>
      </c>
      <c r="E69" s="127">
        <f t="shared" si="33"/>
        <v>0</v>
      </c>
      <c r="F69" s="127">
        <f t="shared" si="33"/>
        <v>0</v>
      </c>
      <c r="G69" s="127">
        <f t="shared" si="33"/>
        <v>1.3563218390804597</v>
      </c>
      <c r="H69" s="127">
        <f t="shared" si="33"/>
        <v>0</v>
      </c>
      <c r="I69" s="127">
        <f t="shared" si="33"/>
        <v>-1.6666666666666667</v>
      </c>
      <c r="J69" s="127">
        <f t="shared" si="33"/>
        <v>0</v>
      </c>
      <c r="K69" s="127">
        <f t="shared" si="33"/>
        <v>0</v>
      </c>
      <c r="L69" s="127">
        <f t="shared" si="33"/>
        <v>0</v>
      </c>
      <c r="M69" s="127">
        <f t="shared" si="33"/>
        <v>1.125</v>
      </c>
      <c r="N69" s="127">
        <f t="shared" si="33"/>
        <v>1.278688524590164</v>
      </c>
      <c r="O69" s="127">
        <f t="shared" si="33"/>
        <v>0</v>
      </c>
      <c r="P69" s="127">
        <f t="shared" ref="P69:AQ69" si="36">IF(P19=0, ,IF(Q43=0, ,IF(P19&gt;=Q43, P19/Q43,-(Q43/P19))))</f>
        <v>0</v>
      </c>
      <c r="Q69" s="127">
        <f t="shared" si="36"/>
        <v>43.774999999999999</v>
      </c>
      <c r="R69" s="127">
        <f t="shared" si="36"/>
        <v>-1.0754716981132075</v>
      </c>
      <c r="S69" s="127">
        <f t="shared" si="36"/>
        <v>0</v>
      </c>
      <c r="T69" s="127">
        <f t="shared" si="36"/>
        <v>0</v>
      </c>
      <c r="U69" s="127">
        <f t="shared" si="36"/>
        <v>0</v>
      </c>
      <c r="V69" s="127">
        <f t="shared" si="36"/>
        <v>0</v>
      </c>
      <c r="W69" s="127">
        <f t="shared" si="36"/>
        <v>0</v>
      </c>
      <c r="X69" s="127">
        <f t="shared" si="36"/>
        <v>121</v>
      </c>
      <c r="Y69" s="127">
        <f t="shared" si="36"/>
        <v>0</v>
      </c>
      <c r="Z69" s="127">
        <f t="shared" si="36"/>
        <v>0</v>
      </c>
      <c r="AA69" s="127">
        <f t="shared" si="36"/>
        <v>0</v>
      </c>
      <c r="AB69" s="127">
        <f t="shared" si="36"/>
        <v>0</v>
      </c>
      <c r="AC69" s="127">
        <f t="shared" si="36"/>
        <v>0</v>
      </c>
      <c r="AD69" s="127">
        <f t="shared" si="36"/>
        <v>1.3133333333333332</v>
      </c>
      <c r="AE69" s="127">
        <f t="shared" si="36"/>
        <v>0</v>
      </c>
      <c r="AF69" s="127">
        <f t="shared" si="36"/>
        <v>1.0689655172413792</v>
      </c>
      <c r="AG69" s="127">
        <f t="shared" si="36"/>
        <v>-70.63636363636364</v>
      </c>
      <c r="AH69" s="127">
        <f t="shared" si="36"/>
        <v>0</v>
      </c>
      <c r="AI69" s="127">
        <f t="shared" si="36"/>
        <v>0</v>
      </c>
      <c r="AJ69" s="127">
        <f t="shared" si="36"/>
        <v>2.1111111111111112</v>
      </c>
      <c r="AK69" s="127">
        <f t="shared" si="36"/>
        <v>0</v>
      </c>
      <c r="AL69" s="127">
        <f t="shared" si="36"/>
        <v>0</v>
      </c>
      <c r="AM69" s="127">
        <f t="shared" si="36"/>
        <v>0</v>
      </c>
      <c r="AN69" s="127">
        <f t="shared" si="36"/>
        <v>0</v>
      </c>
      <c r="AO69" s="127">
        <f t="shared" si="36"/>
        <v>1.3043478260869565</v>
      </c>
      <c r="AP69" s="127">
        <f t="shared" si="36"/>
        <v>-2.7472527472527473</v>
      </c>
      <c r="AQ69" s="127">
        <f t="shared" si="36"/>
        <v>0</v>
      </c>
    </row>
    <row r="70" spans="1:43" ht="15" thickBot="1" x14ac:dyDescent="0.35">
      <c r="A70" s="116" t="s">
        <v>54</v>
      </c>
      <c r="B70" s="127">
        <f t="shared" si="33"/>
        <v>-1.3913097532168832</v>
      </c>
      <c r="C70" s="127">
        <f t="shared" si="33"/>
        <v>-1.3302180685358256</v>
      </c>
      <c r="D70" s="127">
        <f t="shared" si="33"/>
        <v>-1.1818181818181819</v>
      </c>
      <c r="E70" s="127">
        <f t="shared" si="33"/>
        <v>-1.1159420289855073</v>
      </c>
      <c r="F70" s="127">
        <f t="shared" si="33"/>
        <v>1.1666666666666667</v>
      </c>
      <c r="G70" s="127">
        <f t="shared" si="33"/>
        <v>1.2848484848484849</v>
      </c>
      <c r="H70" s="127">
        <f t="shared" si="33"/>
        <v>1.5217391304347827</v>
      </c>
      <c r="I70" s="127">
        <f t="shared" si="33"/>
        <v>-2.604036186499652</v>
      </c>
      <c r="J70" s="127">
        <f t="shared" si="33"/>
        <v>-1.5736434108527131</v>
      </c>
      <c r="K70" s="127">
        <f t="shared" si="33"/>
        <v>-1.0714285714285714</v>
      </c>
      <c r="L70" s="127">
        <f t="shared" si="33"/>
        <v>1.2535612535612535</v>
      </c>
      <c r="M70" s="127">
        <f t="shared" si="33"/>
        <v>-1.2452830188679245</v>
      </c>
      <c r="N70" s="127">
        <f t="shared" si="33"/>
        <v>-1.204225352112676</v>
      </c>
      <c r="O70" s="127">
        <f t="shared" si="33"/>
        <v>1.1829608938547487</v>
      </c>
      <c r="P70" s="127">
        <f t="shared" ref="P70:AQ70" si="37">IF(P20=0, ,IF(Q44=0, ,IF(P20&gt;=Q44, P20/Q44,-(Q44/P20))))</f>
        <v>-105.46428571428571</v>
      </c>
      <c r="Q70" s="127">
        <f t="shared" si="37"/>
        <v>24.402010050251256</v>
      </c>
      <c r="R70" s="127">
        <f t="shared" si="37"/>
        <v>-3.3316326530612246</v>
      </c>
      <c r="S70" s="127">
        <f t="shared" si="37"/>
        <v>0</v>
      </c>
      <c r="T70" s="127">
        <f t="shared" si="37"/>
        <v>0</v>
      </c>
      <c r="U70" s="127">
        <f t="shared" si="37"/>
        <v>0</v>
      </c>
      <c r="V70" s="127">
        <f t="shared" si="37"/>
        <v>0</v>
      </c>
      <c r="W70" s="127">
        <f t="shared" si="37"/>
        <v>-1.9197860962566844</v>
      </c>
      <c r="X70" s="127">
        <f t="shared" si="37"/>
        <v>72.2</v>
      </c>
      <c r="Y70" s="127">
        <f t="shared" si="37"/>
        <v>1.4</v>
      </c>
      <c r="Z70" s="127">
        <f t="shared" si="37"/>
        <v>4.4545454545454541</v>
      </c>
      <c r="AA70" s="127">
        <f t="shared" si="37"/>
        <v>-2.8333333333333335</v>
      </c>
      <c r="AB70" s="127">
        <f t="shared" si="37"/>
        <v>-3.2916666666666665</v>
      </c>
      <c r="AC70" s="127">
        <f t="shared" si="37"/>
        <v>1.1546391752577319</v>
      </c>
      <c r="AD70" s="127">
        <f t="shared" si="37"/>
        <v>1.6565420560747663</v>
      </c>
      <c r="AE70" s="127">
        <f t="shared" si="37"/>
        <v>1.5238095238095237</v>
      </c>
      <c r="AF70" s="127">
        <f t="shared" si="37"/>
        <v>-1.4065040650406504</v>
      </c>
      <c r="AG70" s="127">
        <f t="shared" si="37"/>
        <v>-3.9576547231270358</v>
      </c>
      <c r="AH70" s="127">
        <f t="shared" si="37"/>
        <v>0</v>
      </c>
      <c r="AI70" s="127">
        <f t="shared" si="37"/>
        <v>2.8208955223880596</v>
      </c>
      <c r="AJ70" s="127">
        <f t="shared" si="37"/>
        <v>-1.3592233009708738</v>
      </c>
      <c r="AK70" s="127">
        <f t="shared" si="37"/>
        <v>11.857142857142858</v>
      </c>
      <c r="AL70" s="127">
        <f t="shared" si="37"/>
        <v>-69.8</v>
      </c>
      <c r="AM70" s="127">
        <f t="shared" si="37"/>
        <v>5.7279411764705879</v>
      </c>
      <c r="AN70" s="127">
        <f t="shared" si="37"/>
        <v>-3.4742268041237114</v>
      </c>
      <c r="AO70" s="127">
        <f t="shared" si="37"/>
        <v>-1.3689024390243902</v>
      </c>
      <c r="AP70" s="127">
        <f t="shared" si="37"/>
        <v>-3.1413793103448278</v>
      </c>
      <c r="AQ70" s="127">
        <f t="shared" si="37"/>
        <v>0</v>
      </c>
    </row>
    <row r="71" spans="1:43" s="112" customFormat="1" x14ac:dyDescent="0.3">
      <c r="A71" s="117" t="s">
        <v>65</v>
      </c>
      <c r="B71" s="127">
        <f t="shared" si="33"/>
        <v>1.2361142681424526</v>
      </c>
      <c r="C71" s="127">
        <f t="shared" si="33"/>
        <v>1.2479365385233001</v>
      </c>
      <c r="D71" s="127">
        <f t="shared" si="33"/>
        <v>0</v>
      </c>
      <c r="E71" s="127">
        <f t="shared" si="33"/>
        <v>0</v>
      </c>
      <c r="F71" s="127">
        <f t="shared" si="33"/>
        <v>0</v>
      </c>
      <c r="G71" s="127">
        <f t="shared" si="33"/>
        <v>1.0556278464541315</v>
      </c>
      <c r="H71" s="127">
        <f t="shared" si="33"/>
        <v>0</v>
      </c>
      <c r="I71" s="127">
        <f t="shared" si="33"/>
        <v>1.5624217118997907</v>
      </c>
      <c r="J71" s="127">
        <f t="shared" si="33"/>
        <v>0</v>
      </c>
      <c r="K71" s="127">
        <f t="shared" si="33"/>
        <v>0</v>
      </c>
      <c r="L71" s="127">
        <f t="shared" si="33"/>
        <v>0</v>
      </c>
      <c r="M71" s="127">
        <f t="shared" si="33"/>
        <v>1.4009433962264151</v>
      </c>
      <c r="N71" s="127">
        <f t="shared" si="33"/>
        <v>1.5398291387670286</v>
      </c>
      <c r="O71" s="127">
        <f t="shared" si="33"/>
        <v>0</v>
      </c>
      <c r="P71" s="127">
        <f t="shared" ref="P71:AQ71" si="38">IF(P21=0, ,IF(Q45=0, ,IF(P21&gt;=Q45, P21/Q45,-(Q45/P21))))</f>
        <v>0</v>
      </c>
      <c r="Q71" s="127">
        <f t="shared" si="38"/>
        <v>1.7939095963756175</v>
      </c>
      <c r="R71" s="127">
        <f t="shared" si="38"/>
        <v>3.0978338703902613</v>
      </c>
      <c r="S71" s="127">
        <f t="shared" si="38"/>
        <v>0</v>
      </c>
      <c r="T71" s="127">
        <f t="shared" si="38"/>
        <v>0</v>
      </c>
      <c r="U71" s="127">
        <f t="shared" si="38"/>
        <v>0</v>
      </c>
      <c r="V71" s="127">
        <f t="shared" si="38"/>
        <v>0</v>
      </c>
      <c r="W71" s="127">
        <f t="shared" si="38"/>
        <v>0</v>
      </c>
      <c r="X71" s="127">
        <f t="shared" si="38"/>
        <v>1.6759002770083105</v>
      </c>
      <c r="Y71" s="127">
        <f t="shared" si="38"/>
        <v>0</v>
      </c>
      <c r="Z71" s="127">
        <f t="shared" si="38"/>
        <v>0</v>
      </c>
      <c r="AA71" s="127">
        <f t="shared" si="38"/>
        <v>0</v>
      </c>
      <c r="AB71" s="127">
        <f t="shared" si="38"/>
        <v>0</v>
      </c>
      <c r="AC71" s="127">
        <f t="shared" si="38"/>
        <v>0</v>
      </c>
      <c r="AD71" s="127">
        <f t="shared" si="38"/>
        <v>-1.2613264386356087</v>
      </c>
      <c r="AE71" s="127">
        <f t="shared" si="38"/>
        <v>0</v>
      </c>
      <c r="AF71" s="127">
        <f t="shared" si="38"/>
        <v>1.5035043453882815</v>
      </c>
      <c r="AG71" s="127">
        <f t="shared" si="38"/>
        <v>-17.848035914702578</v>
      </c>
      <c r="AH71" s="127">
        <f t="shared" si="38"/>
        <v>0</v>
      </c>
      <c r="AI71" s="127">
        <f t="shared" si="38"/>
        <v>0</v>
      </c>
      <c r="AJ71" s="127">
        <f t="shared" si="38"/>
        <v>2.869471413160734</v>
      </c>
      <c r="AK71" s="127">
        <f t="shared" si="38"/>
        <v>0</v>
      </c>
      <c r="AL71" s="127">
        <f t="shared" si="38"/>
        <v>0</v>
      </c>
      <c r="AM71" s="127">
        <f t="shared" si="38"/>
        <v>0</v>
      </c>
      <c r="AN71" s="127">
        <f t="shared" si="38"/>
        <v>0</v>
      </c>
      <c r="AO71" s="127">
        <f t="shared" si="38"/>
        <v>1.7855249204665962</v>
      </c>
      <c r="AP71" s="127">
        <f t="shared" si="38"/>
        <v>1.1434620689655173</v>
      </c>
      <c r="AQ71" s="127">
        <f t="shared" si="38"/>
        <v>0</v>
      </c>
    </row>
    <row r="72" spans="1:43" x14ac:dyDescent="0.3">
      <c r="A72" s="9" t="s">
        <v>59</v>
      </c>
      <c r="B72" s="127">
        <f t="shared" si="33"/>
        <v>0</v>
      </c>
      <c r="C72" s="127">
        <f t="shared" si="33"/>
        <v>0</v>
      </c>
      <c r="D72" s="127">
        <f t="shared" si="33"/>
        <v>0</v>
      </c>
      <c r="E72" s="127">
        <f t="shared" si="33"/>
        <v>0</v>
      </c>
      <c r="F72" s="127">
        <f t="shared" si="33"/>
        <v>0</v>
      </c>
      <c r="G72" s="127">
        <f t="shared" si="33"/>
        <v>0</v>
      </c>
      <c r="H72" s="127">
        <f t="shared" si="33"/>
        <v>0</v>
      </c>
      <c r="I72" s="127">
        <f t="shared" si="33"/>
        <v>0</v>
      </c>
      <c r="J72" s="127">
        <f t="shared" si="33"/>
        <v>0</v>
      </c>
      <c r="K72" s="127">
        <f t="shared" si="33"/>
        <v>0</v>
      </c>
      <c r="L72" s="127">
        <f t="shared" si="33"/>
        <v>0</v>
      </c>
      <c r="M72" s="127">
        <f t="shared" si="33"/>
        <v>0</v>
      </c>
      <c r="N72" s="127">
        <f t="shared" si="33"/>
        <v>0</v>
      </c>
      <c r="O72" s="127">
        <f t="shared" si="33"/>
        <v>0</v>
      </c>
      <c r="P72" s="127">
        <f t="shared" ref="P72:AQ72" si="39">IF(P22=0, ,IF(Q46=0, ,IF(P22&gt;=Q46, P22/Q46,-(Q46/P22))))</f>
        <v>0</v>
      </c>
      <c r="Q72" s="127">
        <f t="shared" si="39"/>
        <v>0</v>
      </c>
      <c r="R72" s="127">
        <f t="shared" si="39"/>
        <v>0</v>
      </c>
      <c r="S72" s="127">
        <f t="shared" si="39"/>
        <v>0</v>
      </c>
      <c r="T72" s="127">
        <f t="shared" si="39"/>
        <v>0</v>
      </c>
      <c r="U72" s="127">
        <f t="shared" si="39"/>
        <v>0</v>
      </c>
      <c r="V72" s="127">
        <f t="shared" si="39"/>
        <v>0</v>
      </c>
      <c r="W72" s="127">
        <f t="shared" si="39"/>
        <v>0</v>
      </c>
      <c r="X72" s="127">
        <f t="shared" si="39"/>
        <v>0</v>
      </c>
      <c r="Y72" s="127">
        <f t="shared" si="39"/>
        <v>0</v>
      </c>
      <c r="Z72" s="127">
        <f t="shared" si="39"/>
        <v>0</v>
      </c>
      <c r="AA72" s="127">
        <f t="shared" si="39"/>
        <v>0</v>
      </c>
      <c r="AB72" s="127">
        <f t="shared" si="39"/>
        <v>0</v>
      </c>
      <c r="AC72" s="127">
        <f t="shared" si="39"/>
        <v>0</v>
      </c>
      <c r="AD72" s="127">
        <f t="shared" si="39"/>
        <v>0</v>
      </c>
      <c r="AE72" s="127">
        <f t="shared" si="39"/>
        <v>0</v>
      </c>
      <c r="AF72" s="127">
        <f t="shared" si="39"/>
        <v>0</v>
      </c>
      <c r="AG72" s="127">
        <f t="shared" si="39"/>
        <v>0</v>
      </c>
      <c r="AH72" s="127">
        <f t="shared" si="39"/>
        <v>0</v>
      </c>
      <c r="AI72" s="127">
        <f t="shared" si="39"/>
        <v>0</v>
      </c>
      <c r="AJ72" s="127">
        <f t="shared" si="39"/>
        <v>0</v>
      </c>
      <c r="AK72" s="127">
        <f t="shared" si="39"/>
        <v>0</v>
      </c>
      <c r="AL72" s="127">
        <f t="shared" si="39"/>
        <v>0</v>
      </c>
      <c r="AM72" s="127">
        <f t="shared" si="39"/>
        <v>0</v>
      </c>
      <c r="AN72" s="127">
        <f t="shared" si="39"/>
        <v>0</v>
      </c>
      <c r="AO72" s="127">
        <f t="shared" si="39"/>
        <v>0</v>
      </c>
      <c r="AP72" s="127">
        <f t="shared" si="39"/>
        <v>0</v>
      </c>
      <c r="AQ72" s="127">
        <f t="shared" si="39"/>
        <v>0</v>
      </c>
    </row>
    <row r="73" spans="1:43" x14ac:dyDescent="0.3">
      <c r="A73" s="118" t="s">
        <v>54</v>
      </c>
      <c r="B73" s="127">
        <f t="shared" si="33"/>
        <v>-1.5188592456301748</v>
      </c>
      <c r="C73" s="127">
        <f t="shared" si="33"/>
        <v>-1.4347826086956521</v>
      </c>
      <c r="D73" s="127">
        <f t="shared" si="33"/>
        <v>-1.1818181818181819</v>
      </c>
      <c r="E73" s="127">
        <f t="shared" ref="E73:O73" si="40">IF(E23=0, ,IF(E47=0, ,IF(E23&gt;=E47, E23/E47,-(E47/E23))))</f>
        <v>-1.2622950819672132</v>
      </c>
      <c r="F73" s="127">
        <f t="shared" si="40"/>
        <v>1.1666666666666667</v>
      </c>
      <c r="G73" s="127">
        <f t="shared" si="40"/>
        <v>1.2592592592592593</v>
      </c>
      <c r="H73" s="127">
        <f t="shared" si="40"/>
        <v>1</v>
      </c>
      <c r="I73" s="127">
        <f t="shared" si="40"/>
        <v>-2.6059972105997211</v>
      </c>
      <c r="J73" s="127">
        <f t="shared" si="40"/>
        <v>-1.5736434108527131</v>
      </c>
      <c r="K73" s="127">
        <f t="shared" si="40"/>
        <v>-1.0714285714285714</v>
      </c>
      <c r="L73" s="127">
        <f t="shared" si="40"/>
        <v>1.2535612535612535</v>
      </c>
      <c r="M73" s="127">
        <f t="shared" si="40"/>
        <v>-1.6153846153846154</v>
      </c>
      <c r="N73" s="127">
        <f t="shared" si="40"/>
        <v>-1.71875</v>
      </c>
      <c r="O73" s="127">
        <f t="shared" si="40"/>
        <v>1.1592178770949721</v>
      </c>
      <c r="P73" s="127">
        <f t="shared" ref="P73:AQ73" si="41">IF(P23=0, ,IF(Q47=0, ,IF(P23&gt;=Q47, P23/Q47,-(Q47/P23))))</f>
        <v>-36.25</v>
      </c>
      <c r="Q73" s="127">
        <f t="shared" si="41"/>
        <v>11.378151260504202</v>
      </c>
      <c r="R73" s="127">
        <f t="shared" si="41"/>
        <v>-4.1678321678321675</v>
      </c>
      <c r="S73" s="127">
        <f t="shared" si="41"/>
        <v>0</v>
      </c>
      <c r="T73" s="127">
        <f t="shared" si="41"/>
        <v>0</v>
      </c>
      <c r="U73" s="127">
        <f t="shared" si="41"/>
        <v>0</v>
      </c>
      <c r="V73" s="127">
        <f t="shared" si="41"/>
        <v>0</v>
      </c>
      <c r="W73" s="127">
        <f t="shared" si="41"/>
        <v>-1.358288770053476</v>
      </c>
      <c r="X73" s="127">
        <f t="shared" si="41"/>
        <v>39.666666666666664</v>
      </c>
      <c r="Y73" s="127">
        <f t="shared" si="41"/>
        <v>-3.3333333333333335</v>
      </c>
      <c r="Z73" s="127">
        <f t="shared" si="41"/>
        <v>4.4545454545454541</v>
      </c>
      <c r="AA73" s="127">
        <f t="shared" si="41"/>
        <v>-2.8333333333333335</v>
      </c>
      <c r="AB73" s="127">
        <f t="shared" si="41"/>
        <v>-2.7083333333333335</v>
      </c>
      <c r="AC73" s="127">
        <f t="shared" si="41"/>
        <v>-1.043010752688172</v>
      </c>
      <c r="AD73" s="127">
        <f t="shared" si="41"/>
        <v>1.8417266187050361</v>
      </c>
      <c r="AE73" s="127">
        <f t="shared" si="41"/>
        <v>-1.1470588235294117</v>
      </c>
      <c r="AF73" s="127">
        <f t="shared" si="41"/>
        <v>-1.5652173913043479</v>
      </c>
      <c r="AG73" s="127">
        <f t="shared" si="41"/>
        <v>-3.1516483516483516</v>
      </c>
      <c r="AH73" s="127">
        <f t="shared" si="41"/>
        <v>0</v>
      </c>
      <c r="AI73" s="127">
        <f t="shared" si="41"/>
        <v>3.5</v>
      </c>
      <c r="AJ73" s="127">
        <f t="shared" si="41"/>
        <v>-1.8769230769230769</v>
      </c>
      <c r="AK73" s="127">
        <f t="shared" si="41"/>
        <v>10.142857142857142</v>
      </c>
      <c r="AL73" s="127">
        <f t="shared" si="41"/>
        <v>-69.8</v>
      </c>
      <c r="AM73" s="127">
        <f t="shared" si="41"/>
        <v>5.7279411764705879</v>
      </c>
      <c r="AN73" s="127">
        <f t="shared" si="41"/>
        <v>-2.6494845360824741</v>
      </c>
      <c r="AO73" s="127">
        <f t="shared" si="41"/>
        <v>-1.596638655462185</v>
      </c>
      <c r="AP73" s="127">
        <f t="shared" si="41"/>
        <v>-3.3216080402010051</v>
      </c>
      <c r="AQ73" s="127">
        <f t="shared" si="41"/>
        <v>0</v>
      </c>
    </row>
    <row r="75" spans="1:43" x14ac:dyDescent="0.3">
      <c r="A75" t="s">
        <v>96</v>
      </c>
      <c r="B75" s="128"/>
    </row>
    <row r="76" spans="1:43" x14ac:dyDescent="0.3">
      <c r="A76" t="s">
        <v>97</v>
      </c>
      <c r="B76" s="129"/>
    </row>
    <row r="77" spans="1:43" x14ac:dyDescent="0.3">
      <c r="A77" t="s">
        <v>98</v>
      </c>
      <c r="B77" s="130"/>
    </row>
    <row r="99" spans="1:7" ht="25.8" x14ac:dyDescent="0.5">
      <c r="A99" s="20" t="s">
        <v>92</v>
      </c>
    </row>
    <row r="100" spans="1:7" ht="72" x14ac:dyDescent="0.3">
      <c r="A100" s="131" t="s">
        <v>0</v>
      </c>
      <c r="B100" s="132" t="s">
        <v>101</v>
      </c>
      <c r="C100" s="132" t="s">
        <v>102</v>
      </c>
      <c r="D100" s="132" t="s">
        <v>99</v>
      </c>
      <c r="E100" s="132" t="s">
        <v>100</v>
      </c>
      <c r="G100" s="132" t="s">
        <v>103</v>
      </c>
    </row>
    <row r="101" spans="1:7" x14ac:dyDescent="0.3">
      <c r="A101" s="9" t="s">
        <v>37</v>
      </c>
      <c r="B101" s="112">
        <v>156</v>
      </c>
      <c r="C101" s="134">
        <f t="shared" ref="C101:C116" si="42">B101/$B$120</f>
        <v>9.4488188976377951E-3</v>
      </c>
      <c r="D101" s="133">
        <v>154</v>
      </c>
      <c r="E101" s="134">
        <f t="shared" ref="E101:E116" si="43">D101/$D$120</f>
        <v>1.4167433302667893E-2</v>
      </c>
      <c r="G101" s="134">
        <f t="shared" ref="G101:G117" si="44">E101-C101</f>
        <v>4.7186144050300975E-3</v>
      </c>
    </row>
    <row r="102" spans="1:7" x14ac:dyDescent="0.3">
      <c r="A102" s="9" t="s">
        <v>38</v>
      </c>
      <c r="B102" s="112">
        <v>572</v>
      </c>
      <c r="C102" s="134">
        <f t="shared" si="42"/>
        <v>3.4645669291338582E-2</v>
      </c>
      <c r="D102" s="133">
        <v>282</v>
      </c>
      <c r="E102" s="134">
        <f t="shared" si="43"/>
        <v>2.594296228150874E-2</v>
      </c>
      <c r="G102" s="134">
        <f t="shared" si="44"/>
        <v>-8.7027070098298423E-3</v>
      </c>
    </row>
    <row r="103" spans="1:7" x14ac:dyDescent="0.3">
      <c r="A103" s="9" t="s">
        <v>39</v>
      </c>
      <c r="B103" s="112">
        <v>927</v>
      </c>
      <c r="C103" s="134">
        <f t="shared" si="42"/>
        <v>5.6147789218655361E-2</v>
      </c>
      <c r="D103" s="133">
        <v>617</v>
      </c>
      <c r="E103" s="134">
        <f t="shared" si="43"/>
        <v>5.6761729530818768E-2</v>
      </c>
      <c r="G103" s="134">
        <f t="shared" si="44"/>
        <v>6.1394031216340655E-4</v>
      </c>
    </row>
    <row r="104" spans="1:7" x14ac:dyDescent="0.3">
      <c r="A104" s="9" t="s">
        <v>40</v>
      </c>
      <c r="B104" s="112">
        <v>8647</v>
      </c>
      <c r="C104" s="134">
        <f t="shared" si="42"/>
        <v>0.52374318594791036</v>
      </c>
      <c r="D104" s="133">
        <v>3900</v>
      </c>
      <c r="E104" s="134">
        <f t="shared" si="43"/>
        <v>0.35878564857405704</v>
      </c>
      <c r="G104" s="134">
        <f t="shared" si="44"/>
        <v>-0.16495753737385332</v>
      </c>
    </row>
    <row r="105" spans="1:7" x14ac:dyDescent="0.3">
      <c r="A105" s="9" t="s">
        <v>41</v>
      </c>
      <c r="B105" s="112">
        <v>435</v>
      </c>
      <c r="C105" s="134">
        <f t="shared" si="42"/>
        <v>2.6347668079951543E-2</v>
      </c>
      <c r="D105" s="133">
        <v>395</v>
      </c>
      <c r="E105" s="134">
        <f t="shared" si="43"/>
        <v>3.6338546458141677E-2</v>
      </c>
      <c r="G105" s="134">
        <f t="shared" si="44"/>
        <v>9.9908783781901336E-3</v>
      </c>
    </row>
    <row r="106" spans="1:7" x14ac:dyDescent="0.3">
      <c r="A106" s="9" t="s">
        <v>42</v>
      </c>
      <c r="B106" s="112">
        <v>101</v>
      </c>
      <c r="C106" s="134">
        <f t="shared" si="42"/>
        <v>6.1175045427013927E-3</v>
      </c>
      <c r="D106" s="133">
        <v>19</v>
      </c>
      <c r="E106" s="134">
        <f t="shared" si="43"/>
        <v>1.7479300827966881E-3</v>
      </c>
      <c r="G106" s="134">
        <f t="shared" si="44"/>
        <v>-4.3695744599047048E-3</v>
      </c>
    </row>
    <row r="107" spans="1:7" x14ac:dyDescent="0.3">
      <c r="A107" s="9" t="s">
        <v>43</v>
      </c>
      <c r="B107" s="112">
        <v>700</v>
      </c>
      <c r="C107" s="134">
        <f t="shared" si="42"/>
        <v>4.2398546335554212E-2</v>
      </c>
      <c r="D107" s="133">
        <v>847</v>
      </c>
      <c r="E107" s="134">
        <f t="shared" si="43"/>
        <v>7.792088316467341E-2</v>
      </c>
      <c r="G107" s="134">
        <f t="shared" si="44"/>
        <v>3.5522336829119198E-2</v>
      </c>
    </row>
    <row r="108" spans="1:7" x14ac:dyDescent="0.3">
      <c r="A108" s="9" t="s">
        <v>44</v>
      </c>
      <c r="B108" s="112">
        <v>50</v>
      </c>
      <c r="C108" s="134">
        <f t="shared" si="42"/>
        <v>3.0284675953967293E-3</v>
      </c>
      <c r="D108" s="133">
        <v>26</v>
      </c>
      <c r="E108" s="134">
        <f t="shared" si="43"/>
        <v>2.391904323827047E-3</v>
      </c>
      <c r="G108" s="134">
        <f t="shared" si="44"/>
        <v>-6.3656327156968225E-4</v>
      </c>
    </row>
    <row r="109" spans="1:7" x14ac:dyDescent="0.3">
      <c r="A109" s="9" t="s">
        <v>45</v>
      </c>
      <c r="B109" s="112">
        <v>73</v>
      </c>
      <c r="C109" s="134">
        <f t="shared" si="42"/>
        <v>4.4215626892792244E-3</v>
      </c>
      <c r="D109" s="133">
        <v>74</v>
      </c>
      <c r="E109" s="134">
        <f t="shared" si="43"/>
        <v>6.8077276908923645E-3</v>
      </c>
      <c r="G109" s="134">
        <f t="shared" si="44"/>
        <v>2.3861650016131402E-3</v>
      </c>
    </row>
    <row r="110" spans="1:7" x14ac:dyDescent="0.3">
      <c r="A110" s="9" t="s">
        <v>46</v>
      </c>
      <c r="B110" s="112">
        <v>750</v>
      </c>
      <c r="C110" s="134">
        <f t="shared" si="42"/>
        <v>4.5427013930950937E-2</v>
      </c>
      <c r="D110" s="133">
        <v>293</v>
      </c>
      <c r="E110" s="134">
        <f t="shared" si="43"/>
        <v>2.6954921803127876E-2</v>
      </c>
      <c r="G110" s="134">
        <f t="shared" si="44"/>
        <v>-1.847209212782306E-2</v>
      </c>
    </row>
    <row r="111" spans="1:7" x14ac:dyDescent="0.3">
      <c r="A111" s="9" t="s">
        <v>70</v>
      </c>
      <c r="B111" s="112">
        <v>267</v>
      </c>
      <c r="C111" s="134">
        <f t="shared" si="42"/>
        <v>1.6172016959418535E-2</v>
      </c>
      <c r="D111" s="133">
        <v>276</v>
      </c>
      <c r="E111" s="134">
        <f t="shared" si="43"/>
        <v>2.5390984360625576E-2</v>
      </c>
      <c r="G111" s="134">
        <f t="shared" si="44"/>
        <v>9.2189674012070413E-3</v>
      </c>
    </row>
    <row r="112" spans="1:7" x14ac:dyDescent="0.3">
      <c r="A112" s="9" t="s">
        <v>48</v>
      </c>
      <c r="B112" s="112">
        <v>740</v>
      </c>
      <c r="C112" s="134">
        <f t="shared" si="42"/>
        <v>4.482132041187159E-2</v>
      </c>
      <c r="D112" s="133">
        <v>820</v>
      </c>
      <c r="E112" s="134">
        <f t="shared" si="43"/>
        <v>7.5436982520699178E-2</v>
      </c>
      <c r="G112" s="134">
        <f t="shared" si="44"/>
        <v>3.0615662108827588E-2</v>
      </c>
    </row>
    <row r="113" spans="1:7" x14ac:dyDescent="0.3">
      <c r="A113" s="9" t="s">
        <v>49</v>
      </c>
      <c r="B113" s="112">
        <v>30</v>
      </c>
      <c r="C113" s="134">
        <f t="shared" si="42"/>
        <v>1.8170805572380376E-3</v>
      </c>
      <c r="D113" s="133">
        <v>18</v>
      </c>
      <c r="E113" s="134">
        <f t="shared" si="43"/>
        <v>1.655933762649494E-3</v>
      </c>
      <c r="G113" s="134">
        <f t="shared" si="44"/>
        <v>-1.6114679458854365E-4</v>
      </c>
    </row>
    <row r="114" spans="1:7" x14ac:dyDescent="0.3">
      <c r="A114" s="9" t="s">
        <v>50</v>
      </c>
      <c r="B114" s="112">
        <v>739</v>
      </c>
      <c r="C114" s="134">
        <f t="shared" si="42"/>
        <v>4.476075105996366E-2</v>
      </c>
      <c r="D114" s="133">
        <v>597</v>
      </c>
      <c r="E114" s="134">
        <f t="shared" si="43"/>
        <v>5.4921803127874882E-2</v>
      </c>
      <c r="G114" s="134">
        <f t="shared" si="44"/>
        <v>1.0161052067911222E-2</v>
      </c>
    </row>
    <row r="115" spans="1:7" x14ac:dyDescent="0.3">
      <c r="A115" s="9" t="s">
        <v>51</v>
      </c>
      <c r="B115" s="112">
        <v>887</v>
      </c>
      <c r="C115" s="134">
        <f t="shared" si="42"/>
        <v>5.3725015142337976E-2</v>
      </c>
      <c r="D115" s="133">
        <v>1415</v>
      </c>
      <c r="E115" s="134">
        <f t="shared" si="43"/>
        <v>0.13017479300827967</v>
      </c>
      <c r="G115" s="134">
        <f t="shared" si="44"/>
        <v>7.644977786594169E-2</v>
      </c>
    </row>
    <row r="116" spans="1:7" x14ac:dyDescent="0.3">
      <c r="A116" s="9" t="s">
        <v>52</v>
      </c>
      <c r="B116" s="112">
        <v>1436</v>
      </c>
      <c r="C116" s="134">
        <f t="shared" si="42"/>
        <v>8.6977589339794062E-2</v>
      </c>
      <c r="D116" s="133">
        <v>1137</v>
      </c>
      <c r="E116" s="134">
        <f t="shared" si="43"/>
        <v>0.10459981600735971</v>
      </c>
      <c r="G116" s="134">
        <f t="shared" si="44"/>
        <v>1.7622226667565646E-2</v>
      </c>
    </row>
    <row r="117" spans="1:7" x14ac:dyDescent="0.3">
      <c r="A117" s="9" t="s">
        <v>53</v>
      </c>
      <c r="B117" s="112">
        <v>5872</v>
      </c>
      <c r="C117" s="134">
        <f>B117/$B$118</f>
        <v>0.26235367706192475</v>
      </c>
      <c r="D117" s="133">
        <v>5217</v>
      </c>
      <c r="E117" s="134">
        <f>D117/$D$118</f>
        <v>0.32429912351588241</v>
      </c>
      <c r="G117" s="134">
        <f t="shared" si="44"/>
        <v>6.1945446453957664E-2</v>
      </c>
    </row>
    <row r="118" spans="1:7" x14ac:dyDescent="0.3">
      <c r="A118" s="135" t="s">
        <v>104</v>
      </c>
      <c r="B118" s="112">
        <v>22382</v>
      </c>
      <c r="C118" s="134"/>
      <c r="D118" s="136">
        <v>16087</v>
      </c>
      <c r="E118" s="134"/>
      <c r="G118" s="134"/>
    </row>
    <row r="119" spans="1:7" x14ac:dyDescent="0.3">
      <c r="B119" s="112"/>
      <c r="C119" s="134"/>
      <c r="E119" s="134"/>
      <c r="G119" s="134"/>
    </row>
    <row r="120" spans="1:7" x14ac:dyDescent="0.3">
      <c r="A120" s="9" t="s">
        <v>59</v>
      </c>
      <c r="B120" s="112">
        <v>16510</v>
      </c>
      <c r="C120" s="134">
        <f>SUM(C101:C116)</f>
        <v>1</v>
      </c>
      <c r="D120">
        <v>10870</v>
      </c>
      <c r="E120" s="134">
        <f>SUM(E101:E116)</f>
        <v>0.99999999999999989</v>
      </c>
      <c r="G120" s="134"/>
    </row>
    <row r="121" spans="1:7" x14ac:dyDescent="0.3">
      <c r="B121" s="112"/>
    </row>
    <row r="123" spans="1:7" x14ac:dyDescent="0.3">
      <c r="D123" s="134"/>
    </row>
  </sheetData>
  <conditionalFormatting sqref="B53:AQ73">
    <cfRule type="colorScale" priority="2">
      <colorScale>
        <cfvo type="min"/>
        <cfvo type="percentile" val="50"/>
        <cfvo type="max"/>
        <color rgb="FF92D050"/>
        <color rgb="FFFFEB84"/>
        <color rgb="FFFF0000"/>
      </colorScale>
    </cfRule>
  </conditionalFormatting>
  <conditionalFormatting sqref="G101:G118 B101:E118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806A-FAB3-425D-9789-8B9FC8F6FA96}">
  <dimension ref="A1:AR47"/>
  <sheetViews>
    <sheetView workbookViewId="0">
      <selection activeCell="Q36" sqref="Q36"/>
    </sheetView>
  </sheetViews>
  <sheetFormatPr defaultRowHeight="14.4" x14ac:dyDescent="0.3"/>
  <cols>
    <col min="1" max="1" width="56.6640625" customWidth="1"/>
  </cols>
  <sheetData>
    <row r="1" spans="1:44" ht="26.4" thickBot="1" x14ac:dyDescent="0.55000000000000004">
      <c r="A1" s="20" t="s">
        <v>136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39"/>
      <c r="AD1" s="23"/>
      <c r="AE1" s="23"/>
      <c r="AF1" s="23"/>
      <c r="AG1" s="104"/>
      <c r="AH1" s="23"/>
      <c r="AI1" s="23"/>
      <c r="AJ1" s="23"/>
      <c r="AK1" s="104"/>
      <c r="AL1" s="23"/>
      <c r="AM1" s="23"/>
      <c r="AN1" s="23"/>
      <c r="AO1" s="23"/>
      <c r="AP1" s="23"/>
      <c r="AQ1" s="23"/>
      <c r="AR1" s="94"/>
    </row>
    <row r="2" spans="1:44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80" t="s">
        <v>3</v>
      </c>
      <c r="F2" s="80" t="s">
        <v>4</v>
      </c>
      <c r="G2" s="137" t="s">
        <v>5</v>
      </c>
      <c r="H2" s="137" t="s">
        <v>55</v>
      </c>
      <c r="I2" s="137" t="s">
        <v>7</v>
      </c>
      <c r="J2" s="137" t="s">
        <v>8</v>
      </c>
      <c r="K2" s="137" t="s">
        <v>6</v>
      </c>
      <c r="L2" s="137" t="s">
        <v>9</v>
      </c>
      <c r="M2" s="137" t="s">
        <v>10</v>
      </c>
      <c r="N2" s="137" t="s">
        <v>11</v>
      </c>
      <c r="O2" s="137" t="s">
        <v>12</v>
      </c>
      <c r="P2" s="137" t="s">
        <v>93</v>
      </c>
      <c r="Q2" s="137" t="s">
        <v>13</v>
      </c>
      <c r="R2" s="137" t="s">
        <v>14</v>
      </c>
      <c r="S2" s="137" t="s">
        <v>15</v>
      </c>
      <c r="T2" s="137" t="s">
        <v>16</v>
      </c>
      <c r="U2" s="137" t="s">
        <v>17</v>
      </c>
      <c r="V2" s="137" t="s">
        <v>18</v>
      </c>
      <c r="W2" s="137" t="s">
        <v>19</v>
      </c>
      <c r="X2" s="137" t="s">
        <v>20</v>
      </c>
      <c r="Y2" s="137" t="s">
        <v>21</v>
      </c>
      <c r="Z2" s="137" t="s">
        <v>23</v>
      </c>
      <c r="AA2" s="137" t="s">
        <v>25</v>
      </c>
      <c r="AB2" s="137" t="s">
        <v>24</v>
      </c>
      <c r="AC2" s="137" t="s">
        <v>106</v>
      </c>
      <c r="AD2" s="137" t="s">
        <v>107</v>
      </c>
      <c r="AE2" s="137" t="s">
        <v>27</v>
      </c>
      <c r="AF2" s="137" t="s">
        <v>131</v>
      </c>
      <c r="AG2" s="137" t="s">
        <v>28</v>
      </c>
      <c r="AH2" s="137" t="s">
        <v>29</v>
      </c>
      <c r="AI2" s="137" t="s">
        <v>85</v>
      </c>
      <c r="AJ2" s="137" t="s">
        <v>31</v>
      </c>
      <c r="AK2" s="137" t="s">
        <v>32</v>
      </c>
      <c r="AL2" s="137" t="s">
        <v>30</v>
      </c>
      <c r="AM2" s="137" t="s">
        <v>33</v>
      </c>
      <c r="AN2" s="137" t="s">
        <v>35</v>
      </c>
      <c r="AO2" s="137" t="s">
        <v>36</v>
      </c>
      <c r="AP2" s="137" t="s">
        <v>57</v>
      </c>
      <c r="AQ2" s="137" t="s">
        <v>34</v>
      </c>
      <c r="AR2" s="137" t="s">
        <v>56</v>
      </c>
    </row>
    <row r="3" spans="1:44" ht="22.95" customHeight="1" thickBot="1" x14ac:dyDescent="0.35">
      <c r="A3" s="5" t="s">
        <v>108</v>
      </c>
      <c r="B3" s="6">
        <f t="shared" ref="B3:B21" si="0">SUM(C3:AR3)</f>
        <v>134</v>
      </c>
      <c r="C3" s="138">
        <v>7</v>
      </c>
      <c r="D3" s="138">
        <v>0</v>
      </c>
      <c r="E3" s="139">
        <v>0</v>
      </c>
      <c r="F3" s="138"/>
      <c r="G3" s="138">
        <v>22</v>
      </c>
      <c r="H3" s="138">
        <v>0</v>
      </c>
      <c r="I3" s="138">
        <v>10</v>
      </c>
      <c r="J3" s="138">
        <v>1</v>
      </c>
      <c r="K3" s="138">
        <v>0</v>
      </c>
      <c r="L3" s="138">
        <v>7</v>
      </c>
      <c r="M3" s="138">
        <v>2</v>
      </c>
      <c r="N3" s="138">
        <v>6</v>
      </c>
      <c r="O3" s="138">
        <v>1</v>
      </c>
      <c r="P3" s="138"/>
      <c r="Q3" s="138"/>
      <c r="R3" s="138">
        <v>0</v>
      </c>
      <c r="S3" s="138">
        <v>0</v>
      </c>
      <c r="T3" s="138"/>
      <c r="U3" s="138">
        <v>0</v>
      </c>
      <c r="V3" s="138">
        <v>6</v>
      </c>
      <c r="W3" s="138">
        <v>0</v>
      </c>
      <c r="X3" s="138">
        <v>0</v>
      </c>
      <c r="Y3" s="138">
        <v>0</v>
      </c>
      <c r="Z3" s="138">
        <v>0</v>
      </c>
      <c r="AA3" s="138">
        <v>0</v>
      </c>
      <c r="AB3" s="138">
        <v>0</v>
      </c>
      <c r="AC3" s="138">
        <v>37</v>
      </c>
      <c r="AD3" s="138">
        <v>0</v>
      </c>
      <c r="AE3" s="138">
        <v>5</v>
      </c>
      <c r="AF3" s="138">
        <v>0</v>
      </c>
      <c r="AG3" s="138">
        <v>8</v>
      </c>
      <c r="AH3" s="138">
        <v>0</v>
      </c>
      <c r="AI3" s="138"/>
      <c r="AJ3" s="138">
        <v>0</v>
      </c>
      <c r="AK3" s="138">
        <v>0</v>
      </c>
      <c r="AL3" s="138">
        <v>0</v>
      </c>
      <c r="AM3" s="138">
        <v>0</v>
      </c>
      <c r="AN3" s="138"/>
      <c r="AO3" s="138">
        <v>0</v>
      </c>
      <c r="AP3" s="138">
        <v>0</v>
      </c>
      <c r="AQ3" s="138">
        <v>22</v>
      </c>
      <c r="AR3" s="138">
        <v>0</v>
      </c>
    </row>
    <row r="4" spans="1:44" ht="15" thickBot="1" x14ac:dyDescent="0.35">
      <c r="A4" s="7" t="s">
        <v>109</v>
      </c>
      <c r="B4" s="6">
        <f t="shared" si="0"/>
        <v>80</v>
      </c>
      <c r="C4" s="138">
        <v>6</v>
      </c>
      <c r="D4" s="138">
        <v>0</v>
      </c>
      <c r="E4" s="139">
        <v>0</v>
      </c>
      <c r="F4" s="138"/>
      <c r="G4" s="138">
        <v>1</v>
      </c>
      <c r="H4" s="138">
        <v>1</v>
      </c>
      <c r="I4" s="138">
        <v>5</v>
      </c>
      <c r="J4" s="138">
        <v>0</v>
      </c>
      <c r="K4" s="138">
        <v>2</v>
      </c>
      <c r="L4" s="138">
        <v>0</v>
      </c>
      <c r="M4" s="138">
        <v>0</v>
      </c>
      <c r="N4" s="138">
        <v>0</v>
      </c>
      <c r="O4" s="138">
        <v>2</v>
      </c>
      <c r="P4" s="138"/>
      <c r="Q4" s="138"/>
      <c r="R4" s="140">
        <v>7</v>
      </c>
      <c r="S4" s="138">
        <v>15</v>
      </c>
      <c r="T4" s="138"/>
      <c r="U4" s="138">
        <v>0</v>
      </c>
      <c r="V4" s="138">
        <v>11</v>
      </c>
      <c r="W4" s="138">
        <v>0</v>
      </c>
      <c r="X4" s="138">
        <v>2</v>
      </c>
      <c r="Y4" s="138">
        <v>0</v>
      </c>
      <c r="Z4" s="138">
        <v>0</v>
      </c>
      <c r="AA4" s="138">
        <v>0</v>
      </c>
      <c r="AB4" s="138">
        <v>0</v>
      </c>
      <c r="AC4" s="138">
        <v>0</v>
      </c>
      <c r="AD4" s="138">
        <v>0</v>
      </c>
      <c r="AE4" s="138">
        <v>1</v>
      </c>
      <c r="AF4" s="138">
        <v>0</v>
      </c>
      <c r="AG4" s="138">
        <v>0</v>
      </c>
      <c r="AH4" s="138">
        <v>2</v>
      </c>
      <c r="AI4" s="138"/>
      <c r="AJ4" s="138">
        <v>7</v>
      </c>
      <c r="AK4" s="138">
        <v>1</v>
      </c>
      <c r="AL4" s="138">
        <v>0</v>
      </c>
      <c r="AM4" s="138">
        <v>12</v>
      </c>
      <c r="AN4" s="138"/>
      <c r="AO4" s="138">
        <v>0</v>
      </c>
      <c r="AP4" s="138">
        <v>0</v>
      </c>
      <c r="AQ4" s="138">
        <v>1</v>
      </c>
      <c r="AR4" s="140">
        <v>4</v>
      </c>
    </row>
    <row r="5" spans="1:44" ht="18" customHeight="1" thickBot="1" x14ac:dyDescent="0.35">
      <c r="A5" s="5" t="s">
        <v>110</v>
      </c>
      <c r="B5" s="6">
        <f t="shared" si="0"/>
        <v>161</v>
      </c>
      <c r="C5" s="138">
        <v>40</v>
      </c>
      <c r="D5" s="138">
        <v>3</v>
      </c>
      <c r="E5" s="139">
        <v>4</v>
      </c>
      <c r="F5" s="138"/>
      <c r="G5" s="138">
        <v>6</v>
      </c>
      <c r="H5" s="138">
        <v>2</v>
      </c>
      <c r="I5" s="138">
        <v>2</v>
      </c>
      <c r="J5" s="138">
        <v>3</v>
      </c>
      <c r="K5" s="138">
        <v>2</v>
      </c>
      <c r="L5" s="138">
        <v>7</v>
      </c>
      <c r="M5" s="138">
        <v>0</v>
      </c>
      <c r="N5" s="138">
        <v>3</v>
      </c>
      <c r="O5" s="138">
        <v>1</v>
      </c>
      <c r="P5" s="138"/>
      <c r="Q5" s="138"/>
      <c r="R5" s="140">
        <v>1</v>
      </c>
      <c r="S5" s="138">
        <v>1</v>
      </c>
      <c r="T5" s="138"/>
      <c r="U5" s="138">
        <v>0</v>
      </c>
      <c r="V5" s="138">
        <v>7</v>
      </c>
      <c r="W5" s="138">
        <v>0</v>
      </c>
      <c r="X5" s="138">
        <v>0</v>
      </c>
      <c r="Y5" s="138">
        <v>0</v>
      </c>
      <c r="Z5" s="138">
        <v>0</v>
      </c>
      <c r="AA5" s="138">
        <v>1</v>
      </c>
      <c r="AB5" s="138">
        <v>0</v>
      </c>
      <c r="AC5" s="138">
        <v>6</v>
      </c>
      <c r="AD5" s="138">
        <v>2</v>
      </c>
      <c r="AE5" s="138">
        <v>9</v>
      </c>
      <c r="AF5" s="138">
        <v>0</v>
      </c>
      <c r="AG5" s="138">
        <v>17</v>
      </c>
      <c r="AH5" s="138">
        <v>3</v>
      </c>
      <c r="AI5" s="138"/>
      <c r="AJ5" s="138">
        <v>0</v>
      </c>
      <c r="AK5" s="138">
        <v>2</v>
      </c>
      <c r="AL5" s="138">
        <v>0</v>
      </c>
      <c r="AM5" s="138">
        <v>6</v>
      </c>
      <c r="AN5" s="138"/>
      <c r="AO5" s="138">
        <v>15</v>
      </c>
      <c r="AP5" s="138">
        <v>12</v>
      </c>
      <c r="AQ5" s="138">
        <v>5</v>
      </c>
      <c r="AR5" s="140">
        <v>1</v>
      </c>
    </row>
    <row r="6" spans="1:44" ht="18.600000000000001" customHeight="1" thickBot="1" x14ac:dyDescent="0.35">
      <c r="A6" s="7" t="s">
        <v>111</v>
      </c>
      <c r="B6" s="6">
        <f t="shared" si="0"/>
        <v>1288</v>
      </c>
      <c r="C6" s="138">
        <v>102</v>
      </c>
      <c r="D6" s="138">
        <v>105</v>
      </c>
      <c r="E6" s="139">
        <v>49</v>
      </c>
      <c r="F6" s="138"/>
      <c r="G6" s="138">
        <v>10</v>
      </c>
      <c r="H6" s="138">
        <v>0</v>
      </c>
      <c r="I6" s="138">
        <v>1</v>
      </c>
      <c r="J6" s="138">
        <v>15</v>
      </c>
      <c r="K6" s="138">
        <v>275</v>
      </c>
      <c r="L6" s="140">
        <v>42</v>
      </c>
      <c r="M6" s="138">
        <v>1</v>
      </c>
      <c r="N6" s="138">
        <v>6</v>
      </c>
      <c r="O6" s="138">
        <v>134</v>
      </c>
      <c r="P6" s="138"/>
      <c r="Q6" s="138"/>
      <c r="R6" s="140">
        <v>10</v>
      </c>
      <c r="S6" s="138">
        <v>26</v>
      </c>
      <c r="T6" s="138"/>
      <c r="U6" s="138">
        <v>1</v>
      </c>
      <c r="V6" s="138">
        <v>80</v>
      </c>
      <c r="W6" s="139">
        <v>0</v>
      </c>
      <c r="X6" s="138">
        <v>80</v>
      </c>
      <c r="Y6" s="138">
        <v>0</v>
      </c>
      <c r="Z6" s="138">
        <v>2</v>
      </c>
      <c r="AA6" s="138">
        <v>6</v>
      </c>
      <c r="AB6" s="138">
        <v>1</v>
      </c>
      <c r="AC6" s="138">
        <v>18</v>
      </c>
      <c r="AD6" s="138">
        <v>5</v>
      </c>
      <c r="AE6" s="138">
        <v>39</v>
      </c>
      <c r="AF6" s="138">
        <v>0</v>
      </c>
      <c r="AG6" s="138">
        <v>92</v>
      </c>
      <c r="AH6" s="138">
        <v>20</v>
      </c>
      <c r="AI6" s="138"/>
      <c r="AJ6" s="138">
        <v>5</v>
      </c>
      <c r="AK6" s="138">
        <v>5</v>
      </c>
      <c r="AL6" s="138">
        <v>1</v>
      </c>
      <c r="AM6" s="138">
        <v>9</v>
      </c>
      <c r="AN6" s="138"/>
      <c r="AO6" s="138">
        <v>124</v>
      </c>
      <c r="AP6" s="138">
        <v>16</v>
      </c>
      <c r="AQ6" s="138">
        <v>5</v>
      </c>
      <c r="AR6" s="140">
        <v>3</v>
      </c>
    </row>
    <row r="7" spans="1:44" ht="18.600000000000001" customHeight="1" thickBot="1" x14ac:dyDescent="0.35">
      <c r="A7" s="3" t="s">
        <v>112</v>
      </c>
      <c r="B7" s="6">
        <f t="shared" si="0"/>
        <v>115</v>
      </c>
      <c r="C7" s="138">
        <v>11</v>
      </c>
      <c r="D7" s="138">
        <v>0</v>
      </c>
      <c r="E7" s="139">
        <v>5</v>
      </c>
      <c r="F7" s="138"/>
      <c r="G7" s="138">
        <v>3</v>
      </c>
      <c r="H7" s="138">
        <v>1</v>
      </c>
      <c r="I7" s="138">
        <v>1</v>
      </c>
      <c r="J7" s="138">
        <v>0</v>
      </c>
      <c r="K7" s="139">
        <v>0</v>
      </c>
      <c r="L7" s="138">
        <v>5</v>
      </c>
      <c r="M7" s="138">
        <v>1</v>
      </c>
      <c r="N7" s="138">
        <v>2</v>
      </c>
      <c r="O7" s="139">
        <v>10</v>
      </c>
      <c r="P7" s="139"/>
      <c r="Q7" s="138"/>
      <c r="R7" s="140">
        <v>5</v>
      </c>
      <c r="S7" s="138">
        <v>0</v>
      </c>
      <c r="T7" s="138"/>
      <c r="U7" s="138">
        <v>1</v>
      </c>
      <c r="V7" s="138">
        <v>30</v>
      </c>
      <c r="W7" s="138">
        <v>0</v>
      </c>
      <c r="X7" s="138">
        <v>1</v>
      </c>
      <c r="Y7" s="138">
        <v>0</v>
      </c>
      <c r="Z7" s="138">
        <v>0</v>
      </c>
      <c r="AA7" s="138">
        <v>0</v>
      </c>
      <c r="AB7" s="138">
        <v>2</v>
      </c>
      <c r="AC7" s="138">
        <v>2</v>
      </c>
      <c r="AD7" s="138">
        <v>1</v>
      </c>
      <c r="AE7" s="138">
        <v>4</v>
      </c>
      <c r="AF7" s="138">
        <v>0</v>
      </c>
      <c r="AG7" s="138">
        <v>5</v>
      </c>
      <c r="AH7" s="138">
        <v>8</v>
      </c>
      <c r="AI7" s="138"/>
      <c r="AJ7" s="138">
        <v>0</v>
      </c>
      <c r="AK7" s="138">
        <v>8</v>
      </c>
      <c r="AL7" s="138">
        <v>0</v>
      </c>
      <c r="AM7" s="138">
        <v>9</v>
      </c>
      <c r="AN7" s="138"/>
      <c r="AO7" s="138">
        <v>0</v>
      </c>
      <c r="AP7" s="138">
        <v>0</v>
      </c>
      <c r="AQ7" s="138">
        <v>0</v>
      </c>
      <c r="AR7" s="140">
        <v>0</v>
      </c>
    </row>
    <row r="8" spans="1:44" ht="15.6" customHeight="1" thickBot="1" x14ac:dyDescent="0.35">
      <c r="A8" s="3" t="s">
        <v>113</v>
      </c>
      <c r="B8" s="6">
        <f t="shared" si="0"/>
        <v>11</v>
      </c>
      <c r="C8" s="138">
        <v>2</v>
      </c>
      <c r="D8" s="138">
        <v>0</v>
      </c>
      <c r="E8" s="139">
        <v>0</v>
      </c>
      <c r="F8" s="138"/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9"/>
      <c r="Q8" s="138"/>
      <c r="R8" s="140">
        <v>0</v>
      </c>
      <c r="S8" s="138">
        <v>0</v>
      </c>
      <c r="T8" s="138"/>
      <c r="U8" s="138">
        <v>1</v>
      </c>
      <c r="V8" s="138">
        <v>3</v>
      </c>
      <c r="W8" s="138">
        <v>0</v>
      </c>
      <c r="X8" s="138">
        <v>0</v>
      </c>
      <c r="Y8" s="138">
        <v>0</v>
      </c>
      <c r="Z8" s="138">
        <v>0</v>
      </c>
      <c r="AA8" s="138">
        <v>0</v>
      </c>
      <c r="AB8" s="138">
        <v>0</v>
      </c>
      <c r="AC8" s="138">
        <v>0</v>
      </c>
      <c r="AD8" s="138">
        <v>0</v>
      </c>
      <c r="AE8" s="138">
        <v>0</v>
      </c>
      <c r="AF8" s="138">
        <v>0</v>
      </c>
      <c r="AG8" s="138">
        <v>0</v>
      </c>
      <c r="AH8" s="138">
        <v>0</v>
      </c>
      <c r="AI8" s="138"/>
      <c r="AJ8" s="138">
        <v>0</v>
      </c>
      <c r="AK8" s="138">
        <v>0</v>
      </c>
      <c r="AL8" s="138">
        <v>0</v>
      </c>
      <c r="AM8" s="138">
        <v>0</v>
      </c>
      <c r="AN8" s="138"/>
      <c r="AO8" s="138">
        <v>5</v>
      </c>
      <c r="AP8" s="138">
        <v>0</v>
      </c>
      <c r="AQ8" s="138">
        <v>0</v>
      </c>
      <c r="AR8" s="140">
        <v>0</v>
      </c>
    </row>
    <row r="9" spans="1:44" ht="15" thickBot="1" x14ac:dyDescent="0.35">
      <c r="A9" s="3" t="s">
        <v>114</v>
      </c>
      <c r="B9" s="6">
        <f t="shared" si="0"/>
        <v>1168</v>
      </c>
      <c r="C9" s="138">
        <v>3</v>
      </c>
      <c r="D9" s="138">
        <v>1</v>
      </c>
      <c r="E9" s="139">
        <v>2</v>
      </c>
      <c r="F9" s="138"/>
      <c r="G9" s="138">
        <v>11</v>
      </c>
      <c r="H9" s="138">
        <v>14</v>
      </c>
      <c r="I9" s="138">
        <v>800</v>
      </c>
      <c r="J9" s="138">
        <v>8</v>
      </c>
      <c r="K9" s="138">
        <v>0</v>
      </c>
      <c r="L9" s="140">
        <v>61</v>
      </c>
      <c r="M9" s="138">
        <v>3</v>
      </c>
      <c r="N9" s="138">
        <v>1</v>
      </c>
      <c r="O9" s="138">
        <v>11</v>
      </c>
      <c r="P9" s="139"/>
      <c r="Q9" s="138"/>
      <c r="R9" s="140">
        <v>17</v>
      </c>
      <c r="S9" s="138">
        <v>4</v>
      </c>
      <c r="T9" s="138"/>
      <c r="U9" s="138">
        <v>0</v>
      </c>
      <c r="V9" s="138">
        <v>79</v>
      </c>
      <c r="W9" s="138">
        <v>1</v>
      </c>
      <c r="X9" s="138">
        <v>0</v>
      </c>
      <c r="Y9" s="138">
        <v>0</v>
      </c>
      <c r="Z9" s="138">
        <v>0</v>
      </c>
      <c r="AA9" s="138">
        <v>1</v>
      </c>
      <c r="AB9" s="138">
        <v>0</v>
      </c>
      <c r="AC9" s="138">
        <v>26</v>
      </c>
      <c r="AD9" s="138">
        <v>2</v>
      </c>
      <c r="AE9" s="138">
        <v>3</v>
      </c>
      <c r="AF9" s="138">
        <v>0</v>
      </c>
      <c r="AG9" s="138">
        <v>0</v>
      </c>
      <c r="AH9" s="138">
        <v>3</v>
      </c>
      <c r="AI9" s="138"/>
      <c r="AJ9" s="138">
        <v>2</v>
      </c>
      <c r="AK9" s="138">
        <v>4</v>
      </c>
      <c r="AL9" s="138">
        <v>0</v>
      </c>
      <c r="AM9" s="138">
        <v>9</v>
      </c>
      <c r="AN9" s="138"/>
      <c r="AO9" s="138">
        <v>12</v>
      </c>
      <c r="AP9" s="138">
        <v>27</v>
      </c>
      <c r="AQ9" s="138">
        <v>63</v>
      </c>
      <c r="AR9" s="140">
        <v>0</v>
      </c>
    </row>
    <row r="10" spans="1:44" ht="15" thickBot="1" x14ac:dyDescent="0.35">
      <c r="A10" s="3" t="s">
        <v>115</v>
      </c>
      <c r="B10" s="6">
        <f t="shared" si="0"/>
        <v>92</v>
      </c>
      <c r="C10" s="138">
        <v>8</v>
      </c>
      <c r="D10" s="138">
        <v>0</v>
      </c>
      <c r="E10" s="139">
        <v>1</v>
      </c>
      <c r="F10" s="138"/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40">
        <v>0</v>
      </c>
      <c r="M10" s="138">
        <v>0</v>
      </c>
      <c r="N10" s="138">
        <v>0</v>
      </c>
      <c r="O10" s="138">
        <v>0</v>
      </c>
      <c r="P10" s="139"/>
      <c r="Q10" s="138"/>
      <c r="R10" s="140">
        <v>0</v>
      </c>
      <c r="S10" s="138">
        <v>0</v>
      </c>
      <c r="T10" s="138"/>
      <c r="U10" s="138">
        <v>3</v>
      </c>
      <c r="V10" s="138">
        <v>2</v>
      </c>
      <c r="W10" s="138">
        <v>0</v>
      </c>
      <c r="X10" s="138">
        <v>2</v>
      </c>
      <c r="Y10" s="138">
        <v>0</v>
      </c>
      <c r="Z10" s="138">
        <v>0</v>
      </c>
      <c r="AA10" s="138">
        <v>0</v>
      </c>
      <c r="AB10" s="138">
        <v>0</v>
      </c>
      <c r="AC10" s="138">
        <v>0</v>
      </c>
      <c r="AD10" s="138">
        <v>0</v>
      </c>
      <c r="AE10" s="138">
        <v>3</v>
      </c>
      <c r="AF10" s="138">
        <v>0</v>
      </c>
      <c r="AG10" s="138">
        <v>0</v>
      </c>
      <c r="AH10" s="138">
        <v>0</v>
      </c>
      <c r="AI10" s="138"/>
      <c r="AJ10" s="138">
        <v>0</v>
      </c>
      <c r="AK10" s="138">
        <v>0</v>
      </c>
      <c r="AL10" s="138">
        <v>0</v>
      </c>
      <c r="AM10" s="138">
        <v>69</v>
      </c>
      <c r="AN10" s="138"/>
      <c r="AO10" s="138">
        <v>2</v>
      </c>
      <c r="AP10" s="138">
        <v>2</v>
      </c>
      <c r="AQ10" s="138">
        <v>0</v>
      </c>
      <c r="AR10" s="140">
        <v>0</v>
      </c>
    </row>
    <row r="11" spans="1:44" ht="15" thickBot="1" x14ac:dyDescent="0.35">
      <c r="A11" s="3" t="s">
        <v>116</v>
      </c>
      <c r="B11" s="6">
        <f t="shared" si="0"/>
        <v>21</v>
      </c>
      <c r="C11" s="138">
        <v>3</v>
      </c>
      <c r="D11" s="138">
        <v>0</v>
      </c>
      <c r="E11" s="139">
        <v>9</v>
      </c>
      <c r="F11" s="138"/>
      <c r="G11" s="138">
        <v>1</v>
      </c>
      <c r="H11" s="138">
        <v>0</v>
      </c>
      <c r="I11" s="139">
        <v>0</v>
      </c>
      <c r="J11" s="138">
        <v>3</v>
      </c>
      <c r="K11" s="138">
        <v>0</v>
      </c>
      <c r="L11" s="138">
        <v>0</v>
      </c>
      <c r="M11" s="138">
        <v>0</v>
      </c>
      <c r="N11" s="138">
        <v>0</v>
      </c>
      <c r="O11" s="139">
        <v>1</v>
      </c>
      <c r="P11" s="139"/>
      <c r="Q11" s="138"/>
      <c r="R11" s="140">
        <v>0</v>
      </c>
      <c r="S11" s="138">
        <v>0</v>
      </c>
      <c r="T11" s="138"/>
      <c r="U11" s="138">
        <v>0</v>
      </c>
      <c r="V11" s="139">
        <v>0</v>
      </c>
      <c r="W11" s="138">
        <v>0</v>
      </c>
      <c r="X11" s="138">
        <v>0</v>
      </c>
      <c r="Y11" s="138">
        <v>0</v>
      </c>
      <c r="Z11" s="138">
        <v>0</v>
      </c>
      <c r="AA11" s="138">
        <v>0</v>
      </c>
      <c r="AB11" s="138">
        <v>0</v>
      </c>
      <c r="AC11" s="138">
        <v>1</v>
      </c>
      <c r="AD11" s="138">
        <v>0</v>
      </c>
      <c r="AE11" s="138">
        <v>1</v>
      </c>
      <c r="AF11" s="138">
        <v>0</v>
      </c>
      <c r="AG11" s="138">
        <v>0</v>
      </c>
      <c r="AH11" s="138">
        <v>0</v>
      </c>
      <c r="AI11" s="138"/>
      <c r="AJ11" s="138">
        <v>0</v>
      </c>
      <c r="AK11" s="138">
        <v>1</v>
      </c>
      <c r="AL11" s="139">
        <v>1</v>
      </c>
      <c r="AM11" s="139">
        <v>0</v>
      </c>
      <c r="AN11" s="138"/>
      <c r="AO11" s="138">
        <v>0</v>
      </c>
      <c r="AP11" s="138">
        <v>0</v>
      </c>
      <c r="AQ11" s="139">
        <v>0</v>
      </c>
      <c r="AR11" s="141">
        <v>0</v>
      </c>
    </row>
    <row r="12" spans="1:44" ht="15" thickBot="1" x14ac:dyDescent="0.35">
      <c r="A12" s="3" t="s">
        <v>117</v>
      </c>
      <c r="B12" s="6">
        <f t="shared" si="0"/>
        <v>2</v>
      </c>
      <c r="C12" s="138">
        <v>0</v>
      </c>
      <c r="D12" s="138">
        <v>0</v>
      </c>
      <c r="E12" s="139">
        <v>0</v>
      </c>
      <c r="F12" s="138"/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9">
        <v>1</v>
      </c>
      <c r="P12" s="139"/>
      <c r="Q12" s="138"/>
      <c r="R12" s="140">
        <v>0</v>
      </c>
      <c r="S12" s="138">
        <v>0</v>
      </c>
      <c r="T12" s="138"/>
      <c r="U12" s="138">
        <v>0</v>
      </c>
      <c r="V12" s="139">
        <v>0</v>
      </c>
      <c r="W12" s="138">
        <v>0</v>
      </c>
      <c r="X12" s="138">
        <v>0</v>
      </c>
      <c r="Y12" s="138">
        <v>0</v>
      </c>
      <c r="Z12" s="138">
        <v>0</v>
      </c>
      <c r="AA12" s="138">
        <v>0</v>
      </c>
      <c r="AB12" s="138">
        <v>0</v>
      </c>
      <c r="AC12" s="138">
        <v>0</v>
      </c>
      <c r="AD12" s="138">
        <v>0</v>
      </c>
      <c r="AE12" s="138">
        <v>0</v>
      </c>
      <c r="AF12" s="138">
        <v>0</v>
      </c>
      <c r="AG12" s="138">
        <v>0</v>
      </c>
      <c r="AH12" s="138">
        <v>0</v>
      </c>
      <c r="AI12" s="138"/>
      <c r="AJ12" s="138">
        <v>0</v>
      </c>
      <c r="AK12" s="138">
        <v>1</v>
      </c>
      <c r="AL12" s="138">
        <v>0</v>
      </c>
      <c r="AM12" s="138">
        <v>0</v>
      </c>
      <c r="AN12" s="138"/>
      <c r="AO12" s="138">
        <v>0</v>
      </c>
      <c r="AP12" s="138">
        <v>0</v>
      </c>
      <c r="AQ12" s="138">
        <v>0</v>
      </c>
      <c r="AR12" s="141">
        <v>0</v>
      </c>
    </row>
    <row r="13" spans="1:44" ht="15" thickBot="1" x14ac:dyDescent="0.35">
      <c r="A13" s="3" t="s">
        <v>118</v>
      </c>
      <c r="B13" s="6">
        <f t="shared" si="0"/>
        <v>101</v>
      </c>
      <c r="C13" s="138">
        <v>30</v>
      </c>
      <c r="D13" s="138">
        <v>2</v>
      </c>
      <c r="E13" s="139">
        <v>0</v>
      </c>
      <c r="F13" s="138"/>
      <c r="G13" s="138">
        <v>2</v>
      </c>
      <c r="H13" s="138">
        <v>0</v>
      </c>
      <c r="I13" s="138">
        <v>2</v>
      </c>
      <c r="J13" s="138">
        <v>20</v>
      </c>
      <c r="K13" s="138">
        <v>0</v>
      </c>
      <c r="L13" s="138">
        <v>3</v>
      </c>
      <c r="M13" s="138">
        <v>0</v>
      </c>
      <c r="N13" s="138">
        <v>0</v>
      </c>
      <c r="O13" s="138">
        <v>0</v>
      </c>
      <c r="P13" s="139"/>
      <c r="Q13" s="138"/>
      <c r="R13" s="140">
        <v>0</v>
      </c>
      <c r="S13" s="138">
        <v>0</v>
      </c>
      <c r="T13" s="139"/>
      <c r="U13" s="138">
        <v>0</v>
      </c>
      <c r="V13" s="138">
        <v>10</v>
      </c>
      <c r="W13" s="138">
        <v>0</v>
      </c>
      <c r="X13" s="138">
        <v>0</v>
      </c>
      <c r="Y13" s="138">
        <v>0</v>
      </c>
      <c r="Z13" s="138">
        <v>0</v>
      </c>
      <c r="AA13" s="138">
        <v>0</v>
      </c>
      <c r="AB13" s="138">
        <v>0</v>
      </c>
      <c r="AC13" s="138">
        <v>0</v>
      </c>
      <c r="AD13" s="138">
        <v>0</v>
      </c>
      <c r="AE13" s="138">
        <v>2</v>
      </c>
      <c r="AF13" s="138">
        <v>0</v>
      </c>
      <c r="AG13" s="138">
        <v>8</v>
      </c>
      <c r="AH13" s="138">
        <v>0</v>
      </c>
      <c r="AI13" s="138"/>
      <c r="AJ13" s="138">
        <v>1</v>
      </c>
      <c r="AK13" s="138">
        <v>0</v>
      </c>
      <c r="AL13" s="138">
        <v>0</v>
      </c>
      <c r="AM13" s="138">
        <v>3</v>
      </c>
      <c r="AN13" s="138"/>
      <c r="AO13" s="138">
        <v>7</v>
      </c>
      <c r="AP13" s="138">
        <v>1</v>
      </c>
      <c r="AQ13" s="138">
        <v>10</v>
      </c>
      <c r="AR13" s="140">
        <v>0</v>
      </c>
    </row>
    <row r="14" spans="1:44" ht="15" thickBot="1" x14ac:dyDescent="0.35">
      <c r="A14" s="3" t="s">
        <v>119</v>
      </c>
      <c r="B14" s="6">
        <f t="shared" si="0"/>
        <v>169</v>
      </c>
      <c r="C14" s="138">
        <v>11</v>
      </c>
      <c r="D14" s="138">
        <v>0</v>
      </c>
      <c r="E14" s="139">
        <v>1</v>
      </c>
      <c r="F14" s="138"/>
      <c r="G14" s="138">
        <v>3</v>
      </c>
      <c r="H14" s="138">
        <v>0</v>
      </c>
      <c r="I14" s="138">
        <v>0</v>
      </c>
      <c r="J14" s="138">
        <v>1</v>
      </c>
      <c r="K14" s="138">
        <v>0</v>
      </c>
      <c r="L14" s="138">
        <v>33</v>
      </c>
      <c r="M14" s="138">
        <v>0</v>
      </c>
      <c r="N14" s="138">
        <v>2</v>
      </c>
      <c r="O14" s="138">
        <v>0</v>
      </c>
      <c r="P14" s="139"/>
      <c r="Q14" s="138"/>
      <c r="R14" s="140">
        <v>6</v>
      </c>
      <c r="S14" s="138">
        <v>1</v>
      </c>
      <c r="T14" s="139"/>
      <c r="U14" s="138">
        <v>0</v>
      </c>
      <c r="V14" s="138">
        <v>15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21</v>
      </c>
      <c r="AD14" s="138">
        <v>0</v>
      </c>
      <c r="AE14" s="138">
        <v>1</v>
      </c>
      <c r="AF14" s="138">
        <v>0</v>
      </c>
      <c r="AG14" s="138">
        <v>17</v>
      </c>
      <c r="AH14" s="138">
        <v>1</v>
      </c>
      <c r="AI14" s="138"/>
      <c r="AJ14" s="138">
        <v>0</v>
      </c>
      <c r="AK14" s="138">
        <v>0</v>
      </c>
      <c r="AL14" s="138">
        <v>0</v>
      </c>
      <c r="AM14" s="138">
        <v>3</v>
      </c>
      <c r="AN14" s="138"/>
      <c r="AO14" s="138">
        <v>13</v>
      </c>
      <c r="AP14" s="138">
        <v>0</v>
      </c>
      <c r="AQ14" s="138">
        <v>40</v>
      </c>
      <c r="AR14" s="140">
        <v>0</v>
      </c>
    </row>
    <row r="15" spans="1:44" ht="15" thickBot="1" x14ac:dyDescent="0.35">
      <c r="A15" s="3" t="s">
        <v>120</v>
      </c>
      <c r="B15" s="6">
        <f t="shared" si="0"/>
        <v>790</v>
      </c>
      <c r="C15" s="138">
        <v>43</v>
      </c>
      <c r="D15" s="138">
        <v>0</v>
      </c>
      <c r="E15" s="139">
        <v>18</v>
      </c>
      <c r="F15" s="138"/>
      <c r="G15" s="138">
        <v>43</v>
      </c>
      <c r="H15" s="138">
        <v>2</v>
      </c>
      <c r="I15" s="138">
        <v>26</v>
      </c>
      <c r="J15" s="138">
        <v>1</v>
      </c>
      <c r="K15" s="139">
        <v>42</v>
      </c>
      <c r="L15" s="138">
        <v>0</v>
      </c>
      <c r="M15" s="138">
        <v>1</v>
      </c>
      <c r="N15" s="138">
        <v>1</v>
      </c>
      <c r="O15" s="138">
        <v>26</v>
      </c>
      <c r="P15" s="139"/>
      <c r="Q15" s="138"/>
      <c r="R15" s="140">
        <v>3</v>
      </c>
      <c r="S15" s="139">
        <v>173</v>
      </c>
      <c r="T15" s="138"/>
      <c r="U15" s="138">
        <v>28</v>
      </c>
      <c r="V15" s="138">
        <v>13</v>
      </c>
      <c r="W15" s="139">
        <v>15</v>
      </c>
      <c r="X15" s="138">
        <v>17</v>
      </c>
      <c r="Y15" s="138">
        <v>1</v>
      </c>
      <c r="Z15" s="138">
        <v>0</v>
      </c>
      <c r="AA15" s="139">
        <v>2</v>
      </c>
      <c r="AB15" s="138">
        <v>0</v>
      </c>
      <c r="AC15" s="138">
        <v>32</v>
      </c>
      <c r="AD15" s="138">
        <v>2</v>
      </c>
      <c r="AE15" s="138">
        <v>33</v>
      </c>
      <c r="AF15" s="138">
        <v>0</v>
      </c>
      <c r="AG15" s="138">
        <v>14</v>
      </c>
      <c r="AH15" s="138">
        <v>3</v>
      </c>
      <c r="AI15" s="138"/>
      <c r="AJ15" s="138">
        <v>0</v>
      </c>
      <c r="AK15" s="138">
        <v>73</v>
      </c>
      <c r="AL15" s="138">
        <v>8</v>
      </c>
      <c r="AM15" s="138">
        <v>26</v>
      </c>
      <c r="AN15" s="138"/>
      <c r="AO15" s="138">
        <v>40</v>
      </c>
      <c r="AP15" s="138">
        <v>1</v>
      </c>
      <c r="AQ15" s="138">
        <v>102</v>
      </c>
      <c r="AR15" s="140">
        <v>1</v>
      </c>
    </row>
    <row r="16" spans="1:44" ht="15" thickBot="1" x14ac:dyDescent="0.35">
      <c r="A16" s="3" t="s">
        <v>128</v>
      </c>
      <c r="B16" s="6">
        <f t="shared" si="0"/>
        <v>545</v>
      </c>
      <c r="C16" s="138">
        <v>14</v>
      </c>
      <c r="D16" s="138">
        <v>0</v>
      </c>
      <c r="E16" s="138">
        <v>0</v>
      </c>
      <c r="F16" s="138"/>
      <c r="G16" s="138">
        <v>0</v>
      </c>
      <c r="H16" s="138">
        <v>0</v>
      </c>
      <c r="I16" s="138">
        <v>21</v>
      </c>
      <c r="J16" s="138">
        <v>0</v>
      </c>
      <c r="K16" s="138">
        <v>41</v>
      </c>
      <c r="L16" s="138">
        <v>0</v>
      </c>
      <c r="M16" s="138">
        <v>0</v>
      </c>
      <c r="N16" s="138">
        <v>0</v>
      </c>
      <c r="O16" s="138">
        <v>26</v>
      </c>
      <c r="P16" s="138"/>
      <c r="Q16" s="138"/>
      <c r="R16" s="140">
        <v>3</v>
      </c>
      <c r="S16" s="138">
        <v>112</v>
      </c>
      <c r="T16" s="138"/>
      <c r="U16" s="138">
        <v>28</v>
      </c>
      <c r="V16" s="138">
        <v>0</v>
      </c>
      <c r="W16" s="138">
        <v>0</v>
      </c>
      <c r="X16" s="138">
        <v>1</v>
      </c>
      <c r="Y16" s="138">
        <v>0</v>
      </c>
      <c r="Z16" s="138">
        <v>0</v>
      </c>
      <c r="AA16" s="138">
        <v>2</v>
      </c>
      <c r="AB16" s="138">
        <v>0</v>
      </c>
      <c r="AC16" s="138">
        <v>0</v>
      </c>
      <c r="AD16" s="138">
        <v>0</v>
      </c>
      <c r="AE16" s="138">
        <v>0</v>
      </c>
      <c r="AF16" s="138">
        <v>0</v>
      </c>
      <c r="AG16" s="138">
        <v>4</v>
      </c>
      <c r="AH16" s="138">
        <v>0</v>
      </c>
      <c r="AI16" s="138"/>
      <c r="AJ16" s="138">
        <v>0</v>
      </c>
      <c r="AK16" s="138">
        <v>73</v>
      </c>
      <c r="AL16" s="138">
        <v>8</v>
      </c>
      <c r="AM16" s="138">
        <v>10</v>
      </c>
      <c r="AN16" s="138"/>
      <c r="AO16" s="138">
        <v>3</v>
      </c>
      <c r="AP16" s="138">
        <v>0</v>
      </c>
      <c r="AQ16" s="138">
        <v>199</v>
      </c>
      <c r="AR16" s="140">
        <v>0</v>
      </c>
    </row>
    <row r="17" spans="1:44" ht="15" thickBot="1" x14ac:dyDescent="0.35">
      <c r="A17" s="3" t="s">
        <v>121</v>
      </c>
      <c r="B17" s="6">
        <f t="shared" si="0"/>
        <v>12</v>
      </c>
      <c r="C17" s="138">
        <v>2</v>
      </c>
      <c r="D17" s="138">
        <v>0</v>
      </c>
      <c r="E17" s="139">
        <v>0</v>
      </c>
      <c r="F17" s="138"/>
      <c r="G17" s="138">
        <v>0</v>
      </c>
      <c r="H17" s="138">
        <v>0</v>
      </c>
      <c r="I17" s="138">
        <v>0</v>
      </c>
      <c r="J17" s="138">
        <v>0</v>
      </c>
      <c r="K17" s="139">
        <v>0</v>
      </c>
      <c r="L17" s="138">
        <v>0</v>
      </c>
      <c r="M17" s="138">
        <v>0</v>
      </c>
      <c r="N17" s="138">
        <v>0</v>
      </c>
      <c r="O17" s="138">
        <v>0</v>
      </c>
      <c r="P17" s="139"/>
      <c r="Q17" s="138"/>
      <c r="R17" s="140">
        <v>0</v>
      </c>
      <c r="S17" s="139">
        <v>0</v>
      </c>
      <c r="T17" s="138"/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/>
      <c r="AJ17" s="138">
        <v>0</v>
      </c>
      <c r="AK17" s="138">
        <v>0</v>
      </c>
      <c r="AL17" s="138">
        <v>1</v>
      </c>
      <c r="AM17" s="138">
        <v>0</v>
      </c>
      <c r="AN17" s="138"/>
      <c r="AO17" s="138">
        <v>0</v>
      </c>
      <c r="AP17" s="138">
        <v>1</v>
      </c>
      <c r="AQ17" s="138">
        <v>0</v>
      </c>
      <c r="AR17" s="140">
        <v>8</v>
      </c>
    </row>
    <row r="18" spans="1:44" ht="15" thickBot="1" x14ac:dyDescent="0.35">
      <c r="A18" s="3" t="s">
        <v>122</v>
      </c>
      <c r="B18" s="6">
        <f t="shared" si="0"/>
        <v>1582</v>
      </c>
      <c r="C18" s="138">
        <v>29</v>
      </c>
      <c r="D18" s="138">
        <v>4</v>
      </c>
      <c r="E18" s="139">
        <v>0</v>
      </c>
      <c r="F18" s="138"/>
      <c r="G18" s="138">
        <v>9</v>
      </c>
      <c r="H18" s="138">
        <v>0</v>
      </c>
      <c r="I18" s="138">
        <v>1</v>
      </c>
      <c r="J18" s="138">
        <v>0</v>
      </c>
      <c r="K18" s="139">
        <v>2</v>
      </c>
      <c r="L18" s="138">
        <v>8</v>
      </c>
      <c r="M18" s="138">
        <v>0</v>
      </c>
      <c r="N18" s="138">
        <v>5</v>
      </c>
      <c r="O18" s="138">
        <v>323</v>
      </c>
      <c r="P18" s="139"/>
      <c r="Q18" s="138"/>
      <c r="R18" s="140">
        <v>5</v>
      </c>
      <c r="S18" s="139">
        <v>10</v>
      </c>
      <c r="T18" s="138"/>
      <c r="U18" s="138">
        <v>0</v>
      </c>
      <c r="V18" s="138">
        <v>44</v>
      </c>
      <c r="W18" s="138">
        <v>0</v>
      </c>
      <c r="X18" s="138">
        <v>33</v>
      </c>
      <c r="Y18" s="138">
        <v>0</v>
      </c>
      <c r="Z18" s="138">
        <v>0</v>
      </c>
      <c r="AA18" s="138">
        <v>1</v>
      </c>
      <c r="AB18" s="138">
        <v>0</v>
      </c>
      <c r="AC18" s="138">
        <v>0</v>
      </c>
      <c r="AD18" s="138">
        <v>0</v>
      </c>
      <c r="AE18" s="138">
        <v>6</v>
      </c>
      <c r="AF18" s="138">
        <v>571</v>
      </c>
      <c r="AG18" s="138">
        <v>28</v>
      </c>
      <c r="AH18" s="138">
        <v>10</v>
      </c>
      <c r="AI18" s="138"/>
      <c r="AJ18" s="138">
        <v>2</v>
      </c>
      <c r="AK18" s="138">
        <v>6</v>
      </c>
      <c r="AL18" s="138">
        <v>1</v>
      </c>
      <c r="AM18" s="138">
        <v>202</v>
      </c>
      <c r="AN18" s="138"/>
      <c r="AO18" s="138">
        <v>0</v>
      </c>
      <c r="AP18" s="138">
        <v>72</v>
      </c>
      <c r="AQ18" s="138">
        <v>202</v>
      </c>
      <c r="AR18" s="140">
        <v>8</v>
      </c>
    </row>
    <row r="19" spans="1:44" ht="15" thickBot="1" x14ac:dyDescent="0.35">
      <c r="A19" s="3" t="s">
        <v>123</v>
      </c>
      <c r="B19" s="6">
        <f t="shared" si="0"/>
        <v>3130</v>
      </c>
      <c r="C19" s="138">
        <v>44</v>
      </c>
      <c r="D19" s="138">
        <v>0</v>
      </c>
      <c r="E19" s="139">
        <v>10</v>
      </c>
      <c r="F19" s="138"/>
      <c r="G19" s="138">
        <v>27</v>
      </c>
      <c r="H19" s="138">
        <v>0</v>
      </c>
      <c r="I19" s="138">
        <v>1</v>
      </c>
      <c r="J19" s="138">
        <v>0</v>
      </c>
      <c r="K19" s="139">
        <v>2</v>
      </c>
      <c r="L19" s="138">
        <v>0</v>
      </c>
      <c r="M19" s="138">
        <v>2</v>
      </c>
      <c r="N19" s="138">
        <v>1</v>
      </c>
      <c r="O19" s="138">
        <v>368</v>
      </c>
      <c r="P19" s="139"/>
      <c r="Q19" s="138"/>
      <c r="R19" s="140">
        <v>15</v>
      </c>
      <c r="S19" s="139">
        <v>33</v>
      </c>
      <c r="T19" s="138"/>
      <c r="U19" s="138">
        <v>16</v>
      </c>
      <c r="V19" s="138">
        <v>110</v>
      </c>
      <c r="W19" s="138">
        <v>0</v>
      </c>
      <c r="X19" s="138">
        <v>1</v>
      </c>
      <c r="Y19" s="138">
        <v>2</v>
      </c>
      <c r="Z19" s="138">
        <v>7</v>
      </c>
      <c r="AA19" s="138">
        <v>5</v>
      </c>
      <c r="AB19" s="138">
        <v>4</v>
      </c>
      <c r="AC19" s="138">
        <v>83</v>
      </c>
      <c r="AD19" s="138">
        <v>0</v>
      </c>
      <c r="AE19" s="138">
        <v>13</v>
      </c>
      <c r="AF19" s="138">
        <v>1170</v>
      </c>
      <c r="AG19" s="138">
        <v>90</v>
      </c>
      <c r="AH19" s="138">
        <v>28</v>
      </c>
      <c r="AI19" s="138"/>
      <c r="AJ19" s="138">
        <v>14</v>
      </c>
      <c r="AK19" s="138">
        <v>6</v>
      </c>
      <c r="AL19" s="138">
        <v>1</v>
      </c>
      <c r="AM19" s="138">
        <v>165</v>
      </c>
      <c r="AN19" s="138"/>
      <c r="AO19" s="138">
        <v>1</v>
      </c>
      <c r="AP19" s="138">
        <v>91</v>
      </c>
      <c r="AQ19" s="138">
        <v>258</v>
      </c>
      <c r="AR19" s="140">
        <v>562</v>
      </c>
    </row>
    <row r="20" spans="1:44" ht="15" thickBot="1" x14ac:dyDescent="0.35">
      <c r="A20" s="3" t="s">
        <v>124</v>
      </c>
      <c r="B20" s="6">
        <f t="shared" si="0"/>
        <v>1081</v>
      </c>
      <c r="C20" s="138">
        <v>55</v>
      </c>
      <c r="D20" s="138">
        <v>0</v>
      </c>
      <c r="E20" s="139">
        <v>8</v>
      </c>
      <c r="F20" s="138"/>
      <c r="G20" s="138">
        <v>29</v>
      </c>
      <c r="H20" s="138">
        <v>1</v>
      </c>
      <c r="I20" s="138">
        <v>1</v>
      </c>
      <c r="J20" s="138">
        <v>0</v>
      </c>
      <c r="K20" s="139">
        <v>41</v>
      </c>
      <c r="L20" s="138">
        <v>0</v>
      </c>
      <c r="M20" s="138">
        <v>7</v>
      </c>
      <c r="N20" s="138">
        <v>8</v>
      </c>
      <c r="O20" s="138">
        <v>58</v>
      </c>
      <c r="P20" s="139"/>
      <c r="Q20" s="138"/>
      <c r="R20" s="140">
        <v>78</v>
      </c>
      <c r="S20" s="139">
        <v>19</v>
      </c>
      <c r="T20" s="138"/>
      <c r="U20" s="138">
        <v>0</v>
      </c>
      <c r="V20" s="138">
        <v>13</v>
      </c>
      <c r="W20" s="138">
        <v>0</v>
      </c>
      <c r="X20" s="138">
        <v>10</v>
      </c>
      <c r="Y20" s="138">
        <v>0</v>
      </c>
      <c r="Z20" s="138">
        <v>4</v>
      </c>
      <c r="AA20" s="138">
        <v>0</v>
      </c>
      <c r="AB20" s="138">
        <v>0</v>
      </c>
      <c r="AC20" s="138">
        <v>145</v>
      </c>
      <c r="AD20" s="138">
        <v>0</v>
      </c>
      <c r="AE20" s="138">
        <v>23</v>
      </c>
      <c r="AF20" s="138">
        <v>187</v>
      </c>
      <c r="AG20" s="138">
        <v>91</v>
      </c>
      <c r="AH20" s="138">
        <v>6</v>
      </c>
      <c r="AI20" s="138"/>
      <c r="AJ20" s="138">
        <v>1</v>
      </c>
      <c r="AK20" s="138">
        <v>4</v>
      </c>
      <c r="AL20" s="138">
        <v>0</v>
      </c>
      <c r="AM20" s="138">
        <v>41</v>
      </c>
      <c r="AN20" s="138"/>
      <c r="AO20" s="138">
        <v>72</v>
      </c>
      <c r="AP20" s="138">
        <v>23</v>
      </c>
      <c r="AQ20" s="138">
        <v>153</v>
      </c>
      <c r="AR20" s="140">
        <v>3</v>
      </c>
    </row>
    <row r="21" spans="1:44" ht="15" thickBot="1" x14ac:dyDescent="0.35">
      <c r="A21" s="3" t="s">
        <v>125</v>
      </c>
      <c r="B21" s="6">
        <f t="shared" si="0"/>
        <v>6198</v>
      </c>
      <c r="C21" s="138">
        <v>107</v>
      </c>
      <c r="D21" s="138">
        <v>0</v>
      </c>
      <c r="E21" s="139">
        <v>23</v>
      </c>
      <c r="F21" s="138"/>
      <c r="G21" s="138">
        <v>69</v>
      </c>
      <c r="H21" s="138">
        <v>4</v>
      </c>
      <c r="I21" s="138">
        <v>47</v>
      </c>
      <c r="J21" s="138">
        <v>0</v>
      </c>
      <c r="K21" s="139">
        <v>3</v>
      </c>
      <c r="L21" s="138">
        <v>0</v>
      </c>
      <c r="M21" s="138">
        <v>55</v>
      </c>
      <c r="N21" s="138">
        <v>58</v>
      </c>
      <c r="O21" s="138">
        <v>1989</v>
      </c>
      <c r="P21" s="139"/>
      <c r="Q21" s="138"/>
      <c r="R21" s="140">
        <v>116</v>
      </c>
      <c r="S21" s="139">
        <v>91</v>
      </c>
      <c r="T21" s="138"/>
      <c r="U21" s="138">
        <v>1</v>
      </c>
      <c r="V21" s="138">
        <v>190</v>
      </c>
      <c r="W21" s="138">
        <v>0</v>
      </c>
      <c r="X21" s="138">
        <v>261</v>
      </c>
      <c r="Y21" s="138">
        <v>3</v>
      </c>
      <c r="Z21" s="138">
        <v>15</v>
      </c>
      <c r="AA21" s="138">
        <v>28</v>
      </c>
      <c r="AB21" s="138">
        <v>0</v>
      </c>
      <c r="AC21" s="138">
        <v>242</v>
      </c>
      <c r="AD21" s="138">
        <v>6</v>
      </c>
      <c r="AE21" s="138">
        <v>156</v>
      </c>
      <c r="AF21" s="138">
        <v>0</v>
      </c>
      <c r="AG21" s="138">
        <v>129</v>
      </c>
      <c r="AH21" s="138">
        <v>72</v>
      </c>
      <c r="AI21" s="138"/>
      <c r="AJ21" s="138">
        <v>42</v>
      </c>
      <c r="AK21" s="138">
        <v>48</v>
      </c>
      <c r="AL21" s="138">
        <v>26</v>
      </c>
      <c r="AM21" s="138">
        <v>1165</v>
      </c>
      <c r="AN21" s="138"/>
      <c r="AO21" s="138">
        <v>25</v>
      </c>
      <c r="AP21" s="138">
        <v>33</v>
      </c>
      <c r="AQ21" s="138">
        <v>817</v>
      </c>
      <c r="AR21" s="140">
        <v>377</v>
      </c>
    </row>
    <row r="22" spans="1:44" ht="15" thickBot="1" x14ac:dyDescent="0.35">
      <c r="A22" s="146" t="s">
        <v>127</v>
      </c>
      <c r="B22" s="8"/>
      <c r="C22" s="142">
        <v>503</v>
      </c>
      <c r="D22" s="142">
        <v>115</v>
      </c>
      <c r="E22" s="142">
        <v>130</v>
      </c>
      <c r="F22" s="142"/>
      <c r="G22" s="142">
        <v>236</v>
      </c>
      <c r="H22" s="142">
        <v>25</v>
      </c>
      <c r="I22" s="142">
        <v>897</v>
      </c>
      <c r="J22" s="142">
        <v>42</v>
      </c>
      <c r="K22" s="142">
        <v>369</v>
      </c>
      <c r="L22" s="142">
        <v>15</v>
      </c>
      <c r="M22" s="142">
        <v>72</v>
      </c>
      <c r="N22" s="142">
        <v>93</v>
      </c>
      <c r="O22" s="142">
        <v>2924</v>
      </c>
      <c r="P22" s="142"/>
      <c r="Q22" s="142"/>
      <c r="R22" s="142">
        <v>263</v>
      </c>
      <c r="S22" s="142">
        <v>373</v>
      </c>
      <c r="T22" s="142"/>
      <c r="U22" s="142">
        <v>51</v>
      </c>
      <c r="V22" s="142">
        <v>613</v>
      </c>
      <c r="W22" s="142">
        <v>16</v>
      </c>
      <c r="X22" s="142">
        <v>407</v>
      </c>
      <c r="Y22" s="142">
        <v>6</v>
      </c>
      <c r="Z22" s="142">
        <v>28</v>
      </c>
      <c r="AA22" s="142">
        <v>44</v>
      </c>
      <c r="AB22" s="142">
        <v>7</v>
      </c>
      <c r="AC22" s="142">
        <v>612</v>
      </c>
      <c r="AD22" s="142">
        <v>18</v>
      </c>
      <c r="AE22" s="142">
        <v>299</v>
      </c>
      <c r="AF22" s="142">
        <v>1928</v>
      </c>
      <c r="AG22" s="142">
        <v>499</v>
      </c>
      <c r="AH22" s="142">
        <v>156</v>
      </c>
      <c r="AI22" s="142"/>
      <c r="AJ22" s="142">
        <v>74</v>
      </c>
      <c r="AK22" s="142">
        <v>158</v>
      </c>
      <c r="AL22" s="142">
        <v>39</v>
      </c>
      <c r="AM22" s="142">
        <v>1725</v>
      </c>
      <c r="AN22" s="142"/>
      <c r="AO22" s="142">
        <v>316</v>
      </c>
      <c r="AP22" s="142">
        <v>279</v>
      </c>
      <c r="AQ22" s="142">
        <v>1877</v>
      </c>
      <c r="AR22" s="142">
        <v>967</v>
      </c>
    </row>
    <row r="23" spans="1:44" ht="15" thickBot="1" x14ac:dyDescent="0.35">
      <c r="A23" s="4" t="s">
        <v>126</v>
      </c>
      <c r="B23" s="8">
        <f>SUM(B3:B21)-(B12+B16)</f>
        <v>16133</v>
      </c>
      <c r="C23" s="142">
        <v>503</v>
      </c>
      <c r="D23" s="142">
        <v>115</v>
      </c>
      <c r="E23" s="142">
        <v>130</v>
      </c>
      <c r="F23" s="142"/>
      <c r="G23" s="142">
        <v>236</v>
      </c>
      <c r="H23" s="142">
        <v>25</v>
      </c>
      <c r="I23" s="142">
        <v>897</v>
      </c>
      <c r="J23" s="142">
        <v>52</v>
      </c>
      <c r="K23" s="142">
        <v>369</v>
      </c>
      <c r="L23" s="142">
        <v>166</v>
      </c>
      <c r="M23" s="142">
        <v>72</v>
      </c>
      <c r="N23" s="142">
        <v>93</v>
      </c>
      <c r="O23" s="142">
        <v>2924</v>
      </c>
      <c r="P23" s="143"/>
      <c r="Q23" s="143"/>
      <c r="R23" s="143">
        <v>263</v>
      </c>
      <c r="S23" s="142">
        <v>373</v>
      </c>
      <c r="T23" s="142"/>
      <c r="U23" s="142">
        <v>51</v>
      </c>
      <c r="V23" s="142">
        <v>613</v>
      </c>
      <c r="W23" s="142">
        <v>16</v>
      </c>
      <c r="X23" s="142">
        <v>407</v>
      </c>
      <c r="Y23" s="142">
        <v>6</v>
      </c>
      <c r="Z23" s="142">
        <v>28</v>
      </c>
      <c r="AA23" s="142">
        <v>44</v>
      </c>
      <c r="AB23" s="142">
        <v>7</v>
      </c>
      <c r="AC23" s="142">
        <v>613</v>
      </c>
      <c r="AD23" s="142">
        <v>18</v>
      </c>
      <c r="AE23" s="142">
        <v>299</v>
      </c>
      <c r="AF23" s="142">
        <v>1928</v>
      </c>
      <c r="AG23" s="142">
        <v>499</v>
      </c>
      <c r="AH23" s="142">
        <v>156</v>
      </c>
      <c r="AI23" s="142"/>
      <c r="AJ23" s="142">
        <v>74</v>
      </c>
      <c r="AK23" s="142">
        <v>158</v>
      </c>
      <c r="AL23" s="142">
        <v>39</v>
      </c>
      <c r="AM23" s="142">
        <v>1719</v>
      </c>
      <c r="AN23" s="142"/>
      <c r="AO23" s="142">
        <v>316</v>
      </c>
      <c r="AP23" s="142">
        <v>279</v>
      </c>
      <c r="AQ23" s="142">
        <v>1678</v>
      </c>
      <c r="AR23" s="142">
        <v>967</v>
      </c>
    </row>
    <row r="27" spans="1:44" x14ac:dyDescent="0.3">
      <c r="A27" t="s">
        <v>0</v>
      </c>
      <c r="B27" t="s">
        <v>1</v>
      </c>
    </row>
    <row r="28" spans="1:44" x14ac:dyDescent="0.3">
      <c r="A28" t="s">
        <v>108</v>
      </c>
      <c r="B28">
        <v>134</v>
      </c>
      <c r="C28" s="148">
        <f t="shared" ref="C28:C47" si="1">(B28/$B$47)</f>
        <v>8.3059567346432783E-3</v>
      </c>
    </row>
    <row r="29" spans="1:44" x14ac:dyDescent="0.3">
      <c r="A29" t="s">
        <v>109</v>
      </c>
      <c r="B29">
        <v>80</v>
      </c>
      <c r="C29" s="148">
        <f t="shared" si="1"/>
        <v>4.958780140085539E-3</v>
      </c>
    </row>
    <row r="30" spans="1:44" x14ac:dyDescent="0.3">
      <c r="A30" t="s">
        <v>110</v>
      </c>
      <c r="B30">
        <v>161</v>
      </c>
      <c r="C30" s="148">
        <f t="shared" si="1"/>
        <v>9.9795450319221466E-3</v>
      </c>
    </row>
    <row r="31" spans="1:44" x14ac:dyDescent="0.3">
      <c r="A31" t="s">
        <v>111</v>
      </c>
      <c r="B31">
        <v>1288</v>
      </c>
      <c r="C31" s="148">
        <f t="shared" si="1"/>
        <v>7.9836360255377173E-2</v>
      </c>
      <c r="I31" s="149"/>
    </row>
    <row r="32" spans="1:44" x14ac:dyDescent="0.3">
      <c r="A32" t="s">
        <v>112</v>
      </c>
      <c r="B32">
        <v>115</v>
      </c>
      <c r="C32" s="148">
        <f t="shared" si="1"/>
        <v>7.128246451372962E-3</v>
      </c>
    </row>
    <row r="33" spans="1:3" x14ac:dyDescent="0.3">
      <c r="A33" t="s">
        <v>113</v>
      </c>
      <c r="B33">
        <v>11</v>
      </c>
      <c r="C33" s="148">
        <f t="shared" si="1"/>
        <v>6.818322692617616E-4</v>
      </c>
    </row>
    <row r="34" spans="1:3" x14ac:dyDescent="0.3">
      <c r="A34" t="s">
        <v>114</v>
      </c>
      <c r="B34">
        <v>1168</v>
      </c>
      <c r="C34" s="148">
        <f t="shared" si="1"/>
        <v>7.2398190045248875E-2</v>
      </c>
    </row>
    <row r="35" spans="1:3" x14ac:dyDescent="0.3">
      <c r="A35" t="s">
        <v>115</v>
      </c>
      <c r="B35">
        <v>92</v>
      </c>
      <c r="C35" s="148">
        <f t="shared" si="1"/>
        <v>5.7025971610983701E-3</v>
      </c>
    </row>
    <row r="36" spans="1:3" x14ac:dyDescent="0.3">
      <c r="A36" t="s">
        <v>116</v>
      </c>
      <c r="B36">
        <v>21</v>
      </c>
      <c r="C36" s="148">
        <f t="shared" si="1"/>
        <v>1.3016797867724541E-3</v>
      </c>
    </row>
    <row r="37" spans="1:3" x14ac:dyDescent="0.3">
      <c r="A37" t="s">
        <v>117</v>
      </c>
      <c r="B37">
        <v>2</v>
      </c>
      <c r="C37" s="148">
        <f t="shared" si="1"/>
        <v>1.2396950350213848E-4</v>
      </c>
    </row>
    <row r="38" spans="1:3" x14ac:dyDescent="0.3">
      <c r="A38" t="s">
        <v>118</v>
      </c>
      <c r="B38">
        <v>101</v>
      </c>
      <c r="C38" s="148">
        <f t="shared" si="1"/>
        <v>6.2604599268579926E-3</v>
      </c>
    </row>
    <row r="39" spans="1:3" x14ac:dyDescent="0.3">
      <c r="A39" t="s">
        <v>119</v>
      </c>
      <c r="B39">
        <v>169</v>
      </c>
      <c r="C39" s="148">
        <f t="shared" si="1"/>
        <v>1.0475423045930701E-2</v>
      </c>
    </row>
    <row r="40" spans="1:3" x14ac:dyDescent="0.3">
      <c r="A40" t="s">
        <v>120</v>
      </c>
      <c r="B40">
        <v>790</v>
      </c>
      <c r="C40" s="148">
        <f t="shared" si="1"/>
        <v>4.8967953883344698E-2</v>
      </c>
    </row>
    <row r="41" spans="1:3" x14ac:dyDescent="0.3">
      <c r="A41" t="s">
        <v>128</v>
      </c>
      <c r="B41">
        <v>545</v>
      </c>
      <c r="C41" s="148">
        <f t="shared" si="1"/>
        <v>3.3781689704332735E-2</v>
      </c>
    </row>
    <row r="42" spans="1:3" x14ac:dyDescent="0.3">
      <c r="A42" t="s">
        <v>121</v>
      </c>
      <c r="B42">
        <v>12</v>
      </c>
      <c r="C42" s="148">
        <f t="shared" si="1"/>
        <v>7.4381702101283082E-4</v>
      </c>
    </row>
    <row r="43" spans="1:3" x14ac:dyDescent="0.3">
      <c r="A43" t="s">
        <v>122</v>
      </c>
      <c r="B43">
        <v>1582</v>
      </c>
      <c r="C43" s="148">
        <f t="shared" si="1"/>
        <v>9.8059877270191539E-2</v>
      </c>
    </row>
    <row r="44" spans="1:3" x14ac:dyDescent="0.3">
      <c r="A44" t="s">
        <v>123</v>
      </c>
      <c r="B44">
        <v>3130</v>
      </c>
      <c r="C44" s="148">
        <f t="shared" si="1"/>
        <v>0.19401227298084672</v>
      </c>
    </row>
    <row r="45" spans="1:3" x14ac:dyDescent="0.3">
      <c r="A45" t="s">
        <v>124</v>
      </c>
      <c r="B45">
        <v>1081</v>
      </c>
      <c r="C45" s="148">
        <f t="shared" si="1"/>
        <v>6.7005516642905841E-2</v>
      </c>
    </row>
    <row r="46" spans="1:3" x14ac:dyDescent="0.3">
      <c r="A46" t="s">
        <v>125</v>
      </c>
      <c r="B46">
        <v>6198</v>
      </c>
      <c r="C46" s="148">
        <f t="shared" si="1"/>
        <v>0.38418149135312712</v>
      </c>
    </row>
    <row r="47" spans="1:3" x14ac:dyDescent="0.3">
      <c r="A47" t="s">
        <v>126</v>
      </c>
      <c r="B47">
        <v>16133</v>
      </c>
      <c r="C47" s="134">
        <f t="shared" si="1"/>
        <v>1</v>
      </c>
    </row>
  </sheetData>
  <conditionalFormatting sqref="C23:AR23">
    <cfRule type="cellIs" dxfId="3" priority="1" operator="notEqual">
      <formula>C$22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F3BC-66C0-4617-9AD4-D7B0B2ECDDA7}">
  <dimension ref="A1:AR47"/>
  <sheetViews>
    <sheetView topLeftCell="A7" workbookViewId="0">
      <selection activeCell="O26" sqref="O26"/>
    </sheetView>
  </sheetViews>
  <sheetFormatPr defaultRowHeight="14.4" x14ac:dyDescent="0.3"/>
  <cols>
    <col min="1" max="1" width="56.6640625" customWidth="1"/>
  </cols>
  <sheetData>
    <row r="1" spans="1:44" ht="26.4" thickBot="1" x14ac:dyDescent="0.55000000000000004">
      <c r="A1" s="20" t="s">
        <v>135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39"/>
      <c r="AD1" s="23"/>
      <c r="AE1" s="23"/>
      <c r="AF1" s="23"/>
      <c r="AG1" s="104"/>
      <c r="AH1" s="23"/>
      <c r="AI1" s="23"/>
      <c r="AJ1" s="23"/>
      <c r="AK1" s="104"/>
      <c r="AL1" s="23"/>
      <c r="AM1" s="23"/>
      <c r="AN1" s="23"/>
      <c r="AO1" s="23"/>
      <c r="AP1" s="23"/>
      <c r="AQ1" s="23"/>
      <c r="AR1" s="94"/>
    </row>
    <row r="2" spans="1:44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80" t="s">
        <v>3</v>
      </c>
      <c r="F2" s="80" t="s">
        <v>4</v>
      </c>
      <c r="G2" s="137" t="s">
        <v>5</v>
      </c>
      <c r="H2" s="137" t="s">
        <v>55</v>
      </c>
      <c r="I2" s="137" t="s">
        <v>7</v>
      </c>
      <c r="J2" s="137" t="s">
        <v>8</v>
      </c>
      <c r="K2" s="137" t="s">
        <v>6</v>
      </c>
      <c r="L2" s="137" t="s">
        <v>9</v>
      </c>
      <c r="M2" s="137" t="s">
        <v>10</v>
      </c>
      <c r="N2" s="137" t="s">
        <v>11</v>
      </c>
      <c r="O2" s="137" t="s">
        <v>12</v>
      </c>
      <c r="P2" s="137" t="s">
        <v>93</v>
      </c>
      <c r="Q2" s="137" t="s">
        <v>13</v>
      </c>
      <c r="R2" s="137" t="s">
        <v>14</v>
      </c>
      <c r="S2" s="137" t="s">
        <v>15</v>
      </c>
      <c r="T2" s="137" t="s">
        <v>16</v>
      </c>
      <c r="U2" s="137" t="s">
        <v>17</v>
      </c>
      <c r="V2" s="137" t="s">
        <v>18</v>
      </c>
      <c r="W2" s="137" t="s">
        <v>19</v>
      </c>
      <c r="X2" s="137" t="s">
        <v>20</v>
      </c>
      <c r="Y2" s="137" t="s">
        <v>21</v>
      </c>
      <c r="Z2" s="137" t="s">
        <v>23</v>
      </c>
      <c r="AA2" s="137" t="s">
        <v>25</v>
      </c>
      <c r="AB2" s="137" t="s">
        <v>24</v>
      </c>
      <c r="AC2" s="137" t="s">
        <v>106</v>
      </c>
      <c r="AD2" s="137" t="s">
        <v>107</v>
      </c>
      <c r="AE2" s="137" t="s">
        <v>27</v>
      </c>
      <c r="AF2" s="137" t="s">
        <v>131</v>
      </c>
      <c r="AG2" s="137" t="s">
        <v>28</v>
      </c>
      <c r="AH2" s="137" t="s">
        <v>29</v>
      </c>
      <c r="AI2" s="137" t="s">
        <v>85</v>
      </c>
      <c r="AJ2" s="137" t="s">
        <v>31</v>
      </c>
      <c r="AK2" s="137" t="s">
        <v>32</v>
      </c>
      <c r="AL2" s="137" t="s">
        <v>30</v>
      </c>
      <c r="AM2" s="137" t="s">
        <v>33</v>
      </c>
      <c r="AN2" s="137" t="s">
        <v>35</v>
      </c>
      <c r="AO2" s="137" t="s">
        <v>36</v>
      </c>
      <c r="AP2" s="137" t="s">
        <v>57</v>
      </c>
      <c r="AQ2" s="137" t="s">
        <v>34</v>
      </c>
      <c r="AR2" s="137" t="s">
        <v>56</v>
      </c>
    </row>
    <row r="3" spans="1:44" ht="22.95" customHeight="1" thickBot="1" x14ac:dyDescent="0.35">
      <c r="A3" s="5" t="s">
        <v>108</v>
      </c>
      <c r="B3" s="6">
        <f t="shared" ref="B3:B21" si="0">SUM(C3:AR3)</f>
        <v>214</v>
      </c>
      <c r="C3" s="138">
        <v>9</v>
      </c>
      <c r="D3" s="138">
        <v>0</v>
      </c>
      <c r="E3" s="139">
        <v>0</v>
      </c>
      <c r="F3" s="138"/>
      <c r="G3" s="138">
        <v>30</v>
      </c>
      <c r="H3" s="138"/>
      <c r="I3" s="138">
        <v>6</v>
      </c>
      <c r="J3" s="138">
        <v>3</v>
      </c>
      <c r="K3" s="138">
        <v>0</v>
      </c>
      <c r="L3" s="138"/>
      <c r="M3" s="138">
        <v>4</v>
      </c>
      <c r="N3" s="138">
        <v>5</v>
      </c>
      <c r="O3" s="138">
        <v>5</v>
      </c>
      <c r="P3" s="138"/>
      <c r="Q3" s="138">
        <v>4</v>
      </c>
      <c r="R3" s="138">
        <v>1</v>
      </c>
      <c r="S3" s="138">
        <v>0</v>
      </c>
      <c r="T3" s="138"/>
      <c r="U3" s="138">
        <v>0</v>
      </c>
      <c r="V3" s="138">
        <v>11</v>
      </c>
      <c r="W3" s="138">
        <v>0</v>
      </c>
      <c r="X3" s="138">
        <v>0</v>
      </c>
      <c r="Y3" s="138"/>
      <c r="Z3" s="138">
        <v>0</v>
      </c>
      <c r="AA3" s="138">
        <v>0</v>
      </c>
      <c r="AB3" s="138">
        <v>0</v>
      </c>
      <c r="AC3" s="138">
        <v>42</v>
      </c>
      <c r="AD3" s="138">
        <v>0</v>
      </c>
      <c r="AE3" s="138">
        <v>6</v>
      </c>
      <c r="AF3" s="138">
        <v>0</v>
      </c>
      <c r="AG3" s="138">
        <v>8</v>
      </c>
      <c r="AH3" s="138">
        <v>0</v>
      </c>
      <c r="AI3" s="138"/>
      <c r="AJ3" s="138">
        <v>0</v>
      </c>
      <c r="AK3" s="138">
        <v>0</v>
      </c>
      <c r="AL3" s="138">
        <v>0</v>
      </c>
      <c r="AM3" s="138">
        <v>0</v>
      </c>
      <c r="AN3" s="138"/>
      <c r="AO3" s="138">
        <v>0</v>
      </c>
      <c r="AP3" s="138">
        <v>1</v>
      </c>
      <c r="AQ3" s="138">
        <v>79</v>
      </c>
      <c r="AR3" s="138">
        <v>0</v>
      </c>
    </row>
    <row r="4" spans="1:44" ht="15" thickBot="1" x14ac:dyDescent="0.35">
      <c r="A4" s="7" t="s">
        <v>109</v>
      </c>
      <c r="B4" s="6">
        <f t="shared" si="0"/>
        <v>217</v>
      </c>
      <c r="C4" s="138">
        <v>7</v>
      </c>
      <c r="D4" s="138">
        <v>0</v>
      </c>
      <c r="E4" s="139">
        <v>1</v>
      </c>
      <c r="F4" s="138"/>
      <c r="G4" s="138">
        <v>0</v>
      </c>
      <c r="H4" s="138"/>
      <c r="I4" s="138">
        <v>0</v>
      </c>
      <c r="J4" s="138">
        <v>0</v>
      </c>
      <c r="K4" s="138">
        <v>3</v>
      </c>
      <c r="L4" s="138"/>
      <c r="M4" s="138">
        <v>0</v>
      </c>
      <c r="N4" s="138">
        <v>1</v>
      </c>
      <c r="O4" s="138">
        <v>5</v>
      </c>
      <c r="P4" s="138"/>
      <c r="Q4" s="138">
        <v>3</v>
      </c>
      <c r="R4" s="140">
        <v>7</v>
      </c>
      <c r="S4" s="138">
        <v>13</v>
      </c>
      <c r="T4" s="138"/>
      <c r="U4" s="138">
        <v>1</v>
      </c>
      <c r="V4" s="138">
        <v>24</v>
      </c>
      <c r="W4" s="138">
        <v>0</v>
      </c>
      <c r="X4" s="138">
        <v>1</v>
      </c>
      <c r="Y4" s="138"/>
      <c r="Z4" s="138">
        <v>0</v>
      </c>
      <c r="AA4" s="138">
        <v>0</v>
      </c>
      <c r="AB4" s="138">
        <v>0</v>
      </c>
      <c r="AC4" s="138">
        <v>0</v>
      </c>
      <c r="AD4" s="138">
        <v>2</v>
      </c>
      <c r="AE4" s="138">
        <v>3</v>
      </c>
      <c r="AF4" s="138">
        <v>0</v>
      </c>
      <c r="AG4" s="138">
        <v>0</v>
      </c>
      <c r="AH4" s="138">
        <v>4</v>
      </c>
      <c r="AI4" s="138"/>
      <c r="AJ4" s="138">
        <v>3</v>
      </c>
      <c r="AK4" s="138">
        <v>0</v>
      </c>
      <c r="AL4" s="138">
        <v>0</v>
      </c>
      <c r="AM4" s="138">
        <v>20</v>
      </c>
      <c r="AN4" s="138"/>
      <c r="AO4" s="138">
        <v>1</v>
      </c>
      <c r="AP4" s="138">
        <v>3</v>
      </c>
      <c r="AQ4" s="138">
        <v>107</v>
      </c>
      <c r="AR4" s="140">
        <v>8</v>
      </c>
    </row>
    <row r="5" spans="1:44" ht="18" customHeight="1" thickBot="1" x14ac:dyDescent="0.35">
      <c r="A5" s="5" t="s">
        <v>110</v>
      </c>
      <c r="B5" s="6">
        <f t="shared" si="0"/>
        <v>249</v>
      </c>
      <c r="C5" s="138">
        <v>28</v>
      </c>
      <c r="D5" s="138">
        <v>8</v>
      </c>
      <c r="E5" s="139">
        <v>4</v>
      </c>
      <c r="F5" s="138"/>
      <c r="G5" s="138">
        <v>5</v>
      </c>
      <c r="H5" s="138"/>
      <c r="I5" s="138">
        <v>1</v>
      </c>
      <c r="J5" s="138">
        <v>3</v>
      </c>
      <c r="K5" s="138">
        <v>3</v>
      </c>
      <c r="L5" s="138"/>
      <c r="M5" s="138">
        <v>1</v>
      </c>
      <c r="N5" s="138">
        <v>2</v>
      </c>
      <c r="O5" s="138">
        <v>21</v>
      </c>
      <c r="P5" s="138"/>
      <c r="Q5" s="138">
        <v>41</v>
      </c>
      <c r="R5" s="140">
        <v>3</v>
      </c>
      <c r="S5" s="138">
        <v>0</v>
      </c>
      <c r="T5" s="138"/>
      <c r="U5" s="138">
        <v>1</v>
      </c>
      <c r="V5" s="138">
        <v>6</v>
      </c>
      <c r="W5" s="138">
        <v>7</v>
      </c>
      <c r="X5" s="138">
        <v>1</v>
      </c>
      <c r="Y5" s="138"/>
      <c r="Z5" s="138">
        <v>0</v>
      </c>
      <c r="AA5" s="138">
        <v>1</v>
      </c>
      <c r="AB5" s="138">
        <v>0</v>
      </c>
      <c r="AC5" s="138">
        <v>8</v>
      </c>
      <c r="AD5" s="138">
        <v>0</v>
      </c>
      <c r="AE5" s="138">
        <v>10</v>
      </c>
      <c r="AF5" s="138">
        <v>0</v>
      </c>
      <c r="AG5" s="138">
        <v>8</v>
      </c>
      <c r="AH5" s="138">
        <v>2</v>
      </c>
      <c r="AI5" s="138"/>
      <c r="AJ5" s="138">
        <v>2</v>
      </c>
      <c r="AK5" s="138">
        <v>0</v>
      </c>
      <c r="AL5" s="138">
        <v>3</v>
      </c>
      <c r="AM5" s="138">
        <v>8</v>
      </c>
      <c r="AN5" s="138"/>
      <c r="AO5" s="138">
        <v>22</v>
      </c>
      <c r="AP5" s="138">
        <v>17</v>
      </c>
      <c r="AQ5" s="138">
        <v>30</v>
      </c>
      <c r="AR5" s="140">
        <v>3</v>
      </c>
    </row>
    <row r="6" spans="1:44" ht="18.600000000000001" customHeight="1" thickBot="1" x14ac:dyDescent="0.35">
      <c r="A6" s="7" t="s">
        <v>111</v>
      </c>
      <c r="B6" s="6">
        <f t="shared" si="0"/>
        <v>9034</v>
      </c>
      <c r="C6" s="138">
        <v>84</v>
      </c>
      <c r="D6" s="138">
        <v>81</v>
      </c>
      <c r="E6" s="139">
        <v>29</v>
      </c>
      <c r="F6" s="138"/>
      <c r="G6" s="138">
        <v>11</v>
      </c>
      <c r="H6" s="138"/>
      <c r="I6" s="138">
        <v>2</v>
      </c>
      <c r="J6" s="138">
        <v>4</v>
      </c>
      <c r="K6" s="138">
        <v>236</v>
      </c>
      <c r="L6" s="140"/>
      <c r="M6" s="138">
        <v>3</v>
      </c>
      <c r="N6" s="138">
        <v>5</v>
      </c>
      <c r="O6" s="138">
        <v>7794</v>
      </c>
      <c r="P6" s="138"/>
      <c r="Q6" s="138">
        <v>25</v>
      </c>
      <c r="R6" s="140">
        <v>4</v>
      </c>
      <c r="S6" s="138">
        <v>19</v>
      </c>
      <c r="T6" s="138"/>
      <c r="U6" s="138">
        <v>2</v>
      </c>
      <c r="V6" s="138">
        <v>101</v>
      </c>
      <c r="W6" s="139">
        <v>105</v>
      </c>
      <c r="X6" s="138">
        <v>57</v>
      </c>
      <c r="Y6" s="138"/>
      <c r="Z6" s="138">
        <v>1</v>
      </c>
      <c r="AA6" s="138">
        <v>0</v>
      </c>
      <c r="AB6" s="138">
        <v>0</v>
      </c>
      <c r="AC6" s="138">
        <v>10</v>
      </c>
      <c r="AD6" s="138">
        <v>5</v>
      </c>
      <c r="AE6" s="138">
        <v>30</v>
      </c>
      <c r="AF6" s="138">
        <v>0</v>
      </c>
      <c r="AG6" s="138">
        <v>102</v>
      </c>
      <c r="AH6" s="138">
        <v>83</v>
      </c>
      <c r="AI6" s="138"/>
      <c r="AJ6" s="138">
        <v>5</v>
      </c>
      <c r="AK6" s="138">
        <v>5</v>
      </c>
      <c r="AL6" s="138">
        <v>0</v>
      </c>
      <c r="AM6" s="138">
        <v>9</v>
      </c>
      <c r="AN6" s="138"/>
      <c r="AO6" s="138">
        <v>147</v>
      </c>
      <c r="AP6" s="138">
        <v>24</v>
      </c>
      <c r="AQ6" s="138">
        <v>40</v>
      </c>
      <c r="AR6" s="140">
        <v>11</v>
      </c>
    </row>
    <row r="7" spans="1:44" ht="18.600000000000001" customHeight="1" thickBot="1" x14ac:dyDescent="0.35">
      <c r="A7" s="3" t="s">
        <v>112</v>
      </c>
      <c r="B7" s="6">
        <f t="shared" si="0"/>
        <v>2758</v>
      </c>
      <c r="C7" s="138">
        <v>9</v>
      </c>
      <c r="D7" s="138">
        <v>0</v>
      </c>
      <c r="E7" s="139">
        <v>3</v>
      </c>
      <c r="F7" s="138"/>
      <c r="G7" s="138">
        <v>1</v>
      </c>
      <c r="H7" s="138"/>
      <c r="I7" s="138">
        <v>4</v>
      </c>
      <c r="J7" s="138">
        <v>2</v>
      </c>
      <c r="K7" s="139">
        <v>0</v>
      </c>
      <c r="L7" s="138"/>
      <c r="M7" s="138">
        <v>0</v>
      </c>
      <c r="N7" s="138">
        <v>4</v>
      </c>
      <c r="O7" s="139">
        <v>2333</v>
      </c>
      <c r="P7" s="139"/>
      <c r="Q7" s="138">
        <v>0</v>
      </c>
      <c r="R7" s="140">
        <v>2</v>
      </c>
      <c r="S7" s="138">
        <v>1</v>
      </c>
      <c r="T7" s="138"/>
      <c r="U7" s="138">
        <v>0</v>
      </c>
      <c r="V7" s="138">
        <v>26</v>
      </c>
      <c r="W7" s="138">
        <v>0</v>
      </c>
      <c r="X7" s="138">
        <v>1</v>
      </c>
      <c r="Y7" s="138"/>
      <c r="Z7" s="138">
        <v>0</v>
      </c>
      <c r="AA7" s="138">
        <v>0</v>
      </c>
      <c r="AB7" s="138">
        <v>0</v>
      </c>
      <c r="AC7" s="138">
        <v>4</v>
      </c>
      <c r="AD7" s="138">
        <v>0</v>
      </c>
      <c r="AE7" s="138">
        <v>2</v>
      </c>
      <c r="AF7" s="138">
        <v>0</v>
      </c>
      <c r="AG7" s="138">
        <v>0</v>
      </c>
      <c r="AH7" s="138">
        <v>7</v>
      </c>
      <c r="AI7" s="138"/>
      <c r="AJ7" s="138">
        <v>0</v>
      </c>
      <c r="AK7" s="138">
        <v>3</v>
      </c>
      <c r="AL7" s="138">
        <v>5</v>
      </c>
      <c r="AM7" s="138">
        <v>337</v>
      </c>
      <c r="AN7" s="138"/>
      <c r="AO7" s="138">
        <v>0</v>
      </c>
      <c r="AP7" s="138">
        <v>1</v>
      </c>
      <c r="AQ7" s="138">
        <v>12</v>
      </c>
      <c r="AR7" s="140">
        <v>1</v>
      </c>
    </row>
    <row r="8" spans="1:44" ht="15.6" customHeight="1" thickBot="1" x14ac:dyDescent="0.35">
      <c r="A8" s="3" t="s">
        <v>113</v>
      </c>
      <c r="B8" s="6">
        <f t="shared" si="0"/>
        <v>19</v>
      </c>
      <c r="C8" s="138">
        <v>0</v>
      </c>
      <c r="D8" s="138">
        <v>0</v>
      </c>
      <c r="E8" s="139">
        <v>0</v>
      </c>
      <c r="F8" s="138"/>
      <c r="G8" s="138">
        <v>3</v>
      </c>
      <c r="H8" s="138"/>
      <c r="I8" s="138">
        <v>0</v>
      </c>
      <c r="J8" s="138">
        <v>0</v>
      </c>
      <c r="K8" s="138">
        <v>0</v>
      </c>
      <c r="L8" s="138"/>
      <c r="M8" s="138">
        <v>0</v>
      </c>
      <c r="N8" s="138">
        <v>0</v>
      </c>
      <c r="O8" s="138">
        <v>0</v>
      </c>
      <c r="P8" s="139"/>
      <c r="Q8" s="138">
        <v>0</v>
      </c>
      <c r="R8" s="140">
        <v>0</v>
      </c>
      <c r="S8" s="138">
        <v>0</v>
      </c>
      <c r="T8" s="138"/>
      <c r="U8" s="138">
        <v>6</v>
      </c>
      <c r="V8" s="138">
        <v>4</v>
      </c>
      <c r="W8" s="138">
        <v>0</v>
      </c>
      <c r="X8" s="138">
        <v>0</v>
      </c>
      <c r="Y8" s="138"/>
      <c r="Z8" s="138">
        <v>0</v>
      </c>
      <c r="AA8" s="138">
        <v>0</v>
      </c>
      <c r="AB8" s="138">
        <v>0</v>
      </c>
      <c r="AC8" s="138">
        <v>0</v>
      </c>
      <c r="AD8" s="138">
        <v>0</v>
      </c>
      <c r="AE8" s="138">
        <v>0</v>
      </c>
      <c r="AF8" s="138">
        <v>0</v>
      </c>
      <c r="AG8" s="138">
        <v>0</v>
      </c>
      <c r="AH8" s="138">
        <v>0</v>
      </c>
      <c r="AI8" s="138"/>
      <c r="AJ8" s="138">
        <v>0</v>
      </c>
      <c r="AK8" s="138">
        <v>0</v>
      </c>
      <c r="AL8" s="138">
        <v>0</v>
      </c>
      <c r="AM8" s="138">
        <v>0</v>
      </c>
      <c r="AN8" s="138"/>
      <c r="AO8" s="138">
        <v>5</v>
      </c>
      <c r="AP8" s="138">
        <v>1</v>
      </c>
      <c r="AQ8" s="138">
        <v>0</v>
      </c>
      <c r="AR8" s="140">
        <v>0</v>
      </c>
    </row>
    <row r="9" spans="1:44" ht="15" thickBot="1" x14ac:dyDescent="0.35">
      <c r="A9" s="3" t="s">
        <v>114</v>
      </c>
      <c r="B9" s="6">
        <f t="shared" si="0"/>
        <v>1107</v>
      </c>
      <c r="C9" s="138">
        <v>3</v>
      </c>
      <c r="D9" s="138">
        <v>4</v>
      </c>
      <c r="E9" s="139">
        <v>4</v>
      </c>
      <c r="F9" s="138"/>
      <c r="G9" s="138">
        <v>5</v>
      </c>
      <c r="H9" s="138"/>
      <c r="I9" s="138">
        <v>639</v>
      </c>
      <c r="J9" s="138">
        <v>7</v>
      </c>
      <c r="K9" s="138">
        <v>5</v>
      </c>
      <c r="L9" s="140"/>
      <c r="M9" s="138">
        <v>9</v>
      </c>
      <c r="N9" s="138">
        <v>2</v>
      </c>
      <c r="O9" s="138">
        <v>11</v>
      </c>
      <c r="P9" s="139"/>
      <c r="Q9" s="138">
        <v>0</v>
      </c>
      <c r="R9" s="140">
        <v>33</v>
      </c>
      <c r="S9" s="138">
        <v>2</v>
      </c>
      <c r="T9" s="138"/>
      <c r="U9" s="138">
        <v>2</v>
      </c>
      <c r="V9" s="138">
        <v>154</v>
      </c>
      <c r="W9" s="138">
        <v>0</v>
      </c>
      <c r="X9" s="138">
        <v>0</v>
      </c>
      <c r="Y9" s="138"/>
      <c r="Z9" s="138">
        <v>0</v>
      </c>
      <c r="AA9" s="138">
        <v>0</v>
      </c>
      <c r="AB9" s="138">
        <v>0</v>
      </c>
      <c r="AC9" s="138">
        <v>29</v>
      </c>
      <c r="AD9" s="138">
        <v>2</v>
      </c>
      <c r="AE9" s="138">
        <v>5</v>
      </c>
      <c r="AF9" s="138">
        <v>0</v>
      </c>
      <c r="AG9" s="138">
        <v>3</v>
      </c>
      <c r="AH9" s="138">
        <v>6</v>
      </c>
      <c r="AI9" s="138"/>
      <c r="AJ9" s="138">
        <v>2</v>
      </c>
      <c r="AK9" s="138">
        <v>3</v>
      </c>
      <c r="AL9" s="138">
        <v>16</v>
      </c>
      <c r="AM9" s="138">
        <v>15</v>
      </c>
      <c r="AN9" s="138"/>
      <c r="AO9" s="138">
        <v>23</v>
      </c>
      <c r="AP9" s="138">
        <v>22</v>
      </c>
      <c r="AQ9" s="138">
        <v>101</v>
      </c>
      <c r="AR9" s="140">
        <v>0</v>
      </c>
    </row>
    <row r="10" spans="1:44" ht="15" thickBot="1" x14ac:dyDescent="0.35">
      <c r="A10" s="3" t="s">
        <v>115</v>
      </c>
      <c r="B10" s="6">
        <f t="shared" si="0"/>
        <v>14</v>
      </c>
      <c r="C10" s="138">
        <v>2</v>
      </c>
      <c r="D10" s="138">
        <v>0</v>
      </c>
      <c r="E10" s="139">
        <v>1</v>
      </c>
      <c r="F10" s="138"/>
      <c r="G10" s="138">
        <v>2</v>
      </c>
      <c r="H10" s="138"/>
      <c r="I10" s="138">
        <v>0</v>
      </c>
      <c r="J10" s="138">
        <v>0</v>
      </c>
      <c r="K10" s="138">
        <v>0</v>
      </c>
      <c r="L10" s="140"/>
      <c r="M10" s="138">
        <v>0</v>
      </c>
      <c r="N10" s="138">
        <v>0</v>
      </c>
      <c r="O10" s="138">
        <v>0</v>
      </c>
      <c r="P10" s="139"/>
      <c r="Q10" s="138">
        <v>0</v>
      </c>
      <c r="R10" s="140">
        <v>0</v>
      </c>
      <c r="S10" s="138">
        <v>0</v>
      </c>
      <c r="T10" s="138"/>
      <c r="U10" s="138">
        <v>0</v>
      </c>
      <c r="V10" s="138">
        <v>2</v>
      </c>
      <c r="W10" s="138">
        <v>0</v>
      </c>
      <c r="X10" s="138">
        <v>0</v>
      </c>
      <c r="Y10" s="138"/>
      <c r="Z10" s="138">
        <v>0</v>
      </c>
      <c r="AA10" s="138">
        <v>0</v>
      </c>
      <c r="AB10" s="138">
        <v>0</v>
      </c>
      <c r="AC10" s="138">
        <v>0</v>
      </c>
      <c r="AD10" s="138">
        <v>0</v>
      </c>
      <c r="AE10" s="138">
        <v>1</v>
      </c>
      <c r="AF10" s="138">
        <v>0</v>
      </c>
      <c r="AG10" s="138">
        <v>0</v>
      </c>
      <c r="AH10" s="138">
        <v>0</v>
      </c>
      <c r="AI10" s="138"/>
      <c r="AJ10" s="138">
        <v>0</v>
      </c>
      <c r="AK10" s="138">
        <v>1</v>
      </c>
      <c r="AL10" s="138">
        <v>0</v>
      </c>
      <c r="AM10" s="138">
        <v>0</v>
      </c>
      <c r="AN10" s="138"/>
      <c r="AO10" s="138">
        <v>3</v>
      </c>
      <c r="AP10" s="138">
        <v>2</v>
      </c>
      <c r="AQ10" s="138">
        <v>0</v>
      </c>
      <c r="AR10" s="140">
        <v>0</v>
      </c>
    </row>
    <row r="11" spans="1:44" ht="15" thickBot="1" x14ac:dyDescent="0.35">
      <c r="A11" s="3" t="s">
        <v>116</v>
      </c>
      <c r="B11" s="6">
        <f t="shared" si="0"/>
        <v>54</v>
      </c>
      <c r="C11" s="138">
        <v>0</v>
      </c>
      <c r="D11" s="138">
        <v>0</v>
      </c>
      <c r="E11" s="139">
        <v>8</v>
      </c>
      <c r="F11" s="138"/>
      <c r="G11" s="138">
        <v>1</v>
      </c>
      <c r="H11" s="138"/>
      <c r="I11" s="139">
        <v>7</v>
      </c>
      <c r="J11" s="138">
        <v>0</v>
      </c>
      <c r="K11" s="138">
        <v>0</v>
      </c>
      <c r="L11" s="138"/>
      <c r="M11" s="138">
        <v>0</v>
      </c>
      <c r="N11" s="138">
        <v>1</v>
      </c>
      <c r="O11" s="139">
        <v>3</v>
      </c>
      <c r="P11" s="139"/>
      <c r="Q11" s="138">
        <v>6</v>
      </c>
      <c r="R11" s="140">
        <v>0</v>
      </c>
      <c r="S11" s="138">
        <v>1</v>
      </c>
      <c r="T11" s="138"/>
      <c r="U11" s="138">
        <v>0</v>
      </c>
      <c r="V11" s="139">
        <v>3</v>
      </c>
      <c r="W11" s="138">
        <v>5</v>
      </c>
      <c r="X11" s="138">
        <v>0</v>
      </c>
      <c r="Y11" s="138"/>
      <c r="Z11" s="138">
        <v>0</v>
      </c>
      <c r="AA11" s="138">
        <v>0</v>
      </c>
      <c r="AB11" s="138">
        <v>0</v>
      </c>
      <c r="AC11" s="138">
        <v>4</v>
      </c>
      <c r="AD11" s="138">
        <v>0</v>
      </c>
      <c r="AE11" s="138">
        <v>4</v>
      </c>
      <c r="AF11" s="138">
        <v>0</v>
      </c>
      <c r="AG11" s="138">
        <v>1</v>
      </c>
      <c r="AH11" s="138">
        <v>0</v>
      </c>
      <c r="AI11" s="138"/>
      <c r="AJ11" s="138">
        <v>0</v>
      </c>
      <c r="AK11" s="138">
        <v>0</v>
      </c>
      <c r="AL11" s="139">
        <v>0</v>
      </c>
      <c r="AM11" s="139">
        <v>9</v>
      </c>
      <c r="AN11" s="138"/>
      <c r="AO11" s="138">
        <v>0</v>
      </c>
      <c r="AP11" s="138">
        <v>1</v>
      </c>
      <c r="AQ11" s="139">
        <v>0</v>
      </c>
      <c r="AR11" s="141">
        <v>0</v>
      </c>
    </row>
    <row r="12" spans="1:44" ht="15" thickBot="1" x14ac:dyDescent="0.35">
      <c r="A12" s="3" t="s">
        <v>117</v>
      </c>
      <c r="B12" s="6">
        <f t="shared" si="0"/>
        <v>18</v>
      </c>
      <c r="C12" s="138">
        <v>0</v>
      </c>
      <c r="D12" s="138">
        <v>0</v>
      </c>
      <c r="E12" s="139">
        <v>0</v>
      </c>
      <c r="F12" s="138"/>
      <c r="G12" s="138">
        <v>0</v>
      </c>
      <c r="H12" s="138"/>
      <c r="I12" s="138">
        <v>7</v>
      </c>
      <c r="J12" s="138">
        <v>0</v>
      </c>
      <c r="K12" s="138">
        <v>0</v>
      </c>
      <c r="L12" s="138"/>
      <c r="M12" s="138">
        <v>0</v>
      </c>
      <c r="N12" s="138">
        <v>1</v>
      </c>
      <c r="O12" s="139">
        <v>3</v>
      </c>
      <c r="P12" s="139"/>
      <c r="Q12" s="138">
        <v>0</v>
      </c>
      <c r="R12" s="140">
        <v>0</v>
      </c>
      <c r="S12" s="138">
        <v>1</v>
      </c>
      <c r="T12" s="138"/>
      <c r="U12" s="138">
        <v>0</v>
      </c>
      <c r="V12" s="139">
        <v>2</v>
      </c>
      <c r="W12" s="138">
        <v>4</v>
      </c>
      <c r="X12" s="138">
        <v>0</v>
      </c>
      <c r="Y12" s="138"/>
      <c r="Z12" s="138">
        <v>0</v>
      </c>
      <c r="AA12" s="138">
        <v>0</v>
      </c>
      <c r="AB12" s="138">
        <v>0</v>
      </c>
      <c r="AC12" s="138">
        <v>0</v>
      </c>
      <c r="AD12" s="138">
        <v>0</v>
      </c>
      <c r="AE12" s="138">
        <v>0</v>
      </c>
      <c r="AF12" s="138">
        <v>0</v>
      </c>
      <c r="AG12" s="138">
        <v>0</v>
      </c>
      <c r="AH12" s="138">
        <v>0</v>
      </c>
      <c r="AI12" s="138"/>
      <c r="AJ12" s="138">
        <v>0</v>
      </c>
      <c r="AK12" s="138">
        <v>0</v>
      </c>
      <c r="AL12" s="138">
        <v>0</v>
      </c>
      <c r="AM12" s="138">
        <v>0</v>
      </c>
      <c r="AN12" s="138"/>
      <c r="AO12" s="138">
        <v>0</v>
      </c>
      <c r="AP12" s="138">
        <v>0</v>
      </c>
      <c r="AQ12" s="138">
        <v>0</v>
      </c>
      <c r="AR12" s="141">
        <v>0</v>
      </c>
    </row>
    <row r="13" spans="1:44" ht="15" thickBot="1" x14ac:dyDescent="0.35">
      <c r="A13" s="3" t="s">
        <v>118</v>
      </c>
      <c r="B13" s="6">
        <f t="shared" si="0"/>
        <v>111</v>
      </c>
      <c r="C13" s="138">
        <v>42</v>
      </c>
      <c r="D13" s="138">
        <v>1</v>
      </c>
      <c r="E13" s="139">
        <v>0</v>
      </c>
      <c r="F13" s="138"/>
      <c r="G13" s="138">
        <v>0</v>
      </c>
      <c r="H13" s="138"/>
      <c r="I13" s="138">
        <v>0</v>
      </c>
      <c r="J13" s="138">
        <v>0</v>
      </c>
      <c r="K13" s="138">
        <v>0</v>
      </c>
      <c r="L13" s="138"/>
      <c r="M13" s="138">
        <v>0</v>
      </c>
      <c r="N13" s="138">
        <v>0</v>
      </c>
      <c r="O13" s="138">
        <v>1</v>
      </c>
      <c r="P13" s="139"/>
      <c r="Q13" s="138">
        <v>7</v>
      </c>
      <c r="R13" s="140">
        <v>3</v>
      </c>
      <c r="S13" s="138">
        <v>0</v>
      </c>
      <c r="T13" s="139"/>
      <c r="U13" s="138">
        <v>0</v>
      </c>
      <c r="V13" s="138">
        <v>23</v>
      </c>
      <c r="W13" s="138">
        <v>4</v>
      </c>
      <c r="X13" s="138">
        <v>0</v>
      </c>
      <c r="Y13" s="138"/>
      <c r="Z13" s="138">
        <v>0</v>
      </c>
      <c r="AA13" s="138">
        <v>0</v>
      </c>
      <c r="AB13" s="138">
        <v>0</v>
      </c>
      <c r="AC13" s="138">
        <v>3</v>
      </c>
      <c r="AD13" s="138">
        <v>0</v>
      </c>
      <c r="AE13" s="138">
        <v>4</v>
      </c>
      <c r="AF13" s="138">
        <v>0</v>
      </c>
      <c r="AG13" s="138">
        <v>10</v>
      </c>
      <c r="AH13" s="138">
        <v>0</v>
      </c>
      <c r="AI13" s="138"/>
      <c r="AJ13" s="138">
        <v>0</v>
      </c>
      <c r="AK13" s="138">
        <v>0</v>
      </c>
      <c r="AL13" s="138">
        <v>0</v>
      </c>
      <c r="AM13" s="138">
        <v>3</v>
      </c>
      <c r="AN13" s="138"/>
      <c r="AO13" s="138">
        <v>6</v>
      </c>
      <c r="AP13" s="138">
        <v>1</v>
      </c>
      <c r="AQ13" s="138">
        <v>3</v>
      </c>
      <c r="AR13" s="140">
        <v>0</v>
      </c>
    </row>
    <row r="14" spans="1:44" ht="15" thickBot="1" x14ac:dyDescent="0.35">
      <c r="A14" s="3" t="s">
        <v>119</v>
      </c>
      <c r="B14" s="6">
        <f t="shared" si="0"/>
        <v>151</v>
      </c>
      <c r="C14" s="138">
        <v>16</v>
      </c>
      <c r="D14" s="138">
        <v>0</v>
      </c>
      <c r="E14" s="139">
        <v>1</v>
      </c>
      <c r="F14" s="138"/>
      <c r="G14" s="138">
        <v>2</v>
      </c>
      <c r="H14" s="138"/>
      <c r="I14" s="138">
        <v>1</v>
      </c>
      <c r="J14" s="138">
        <v>0</v>
      </c>
      <c r="K14" s="138">
        <v>1</v>
      </c>
      <c r="L14" s="138"/>
      <c r="M14" s="138">
        <v>0</v>
      </c>
      <c r="N14" s="138">
        <v>0</v>
      </c>
      <c r="O14" s="138">
        <v>1</v>
      </c>
      <c r="P14" s="139"/>
      <c r="Q14" s="138">
        <v>12</v>
      </c>
      <c r="R14" s="140">
        <v>2</v>
      </c>
      <c r="S14" s="138">
        <v>1</v>
      </c>
      <c r="T14" s="139"/>
      <c r="U14" s="138">
        <v>0</v>
      </c>
      <c r="V14" s="138">
        <v>27</v>
      </c>
      <c r="W14" s="138">
        <v>0</v>
      </c>
      <c r="X14" s="138">
        <v>0</v>
      </c>
      <c r="Y14" s="138"/>
      <c r="Z14" s="138">
        <v>0</v>
      </c>
      <c r="AA14" s="138">
        <v>0</v>
      </c>
      <c r="AB14" s="138">
        <v>0</v>
      </c>
      <c r="AC14" s="138">
        <v>27</v>
      </c>
      <c r="AD14" s="138">
        <v>1</v>
      </c>
      <c r="AE14" s="138">
        <v>2</v>
      </c>
      <c r="AF14" s="138">
        <v>0</v>
      </c>
      <c r="AG14" s="138">
        <v>8</v>
      </c>
      <c r="AH14" s="138">
        <v>0</v>
      </c>
      <c r="AI14" s="138"/>
      <c r="AJ14" s="138">
        <v>1</v>
      </c>
      <c r="AK14" s="138">
        <v>0</v>
      </c>
      <c r="AL14" s="138">
        <v>0</v>
      </c>
      <c r="AM14" s="138">
        <v>2</v>
      </c>
      <c r="AN14" s="138"/>
      <c r="AO14" s="138">
        <v>25</v>
      </c>
      <c r="AP14" s="138">
        <v>0</v>
      </c>
      <c r="AQ14" s="138">
        <v>21</v>
      </c>
      <c r="AR14" s="140">
        <v>0</v>
      </c>
    </row>
    <row r="15" spans="1:44" ht="15" thickBot="1" x14ac:dyDescent="0.35">
      <c r="A15" s="3" t="s">
        <v>120</v>
      </c>
      <c r="B15" s="6">
        <f t="shared" si="0"/>
        <v>958</v>
      </c>
      <c r="C15" s="138">
        <v>12</v>
      </c>
      <c r="D15" s="138">
        <v>0</v>
      </c>
      <c r="E15" s="139">
        <v>4</v>
      </c>
      <c r="F15" s="138"/>
      <c r="G15" s="138">
        <v>37</v>
      </c>
      <c r="H15" s="138"/>
      <c r="I15" s="138">
        <v>7</v>
      </c>
      <c r="J15" s="138">
        <v>3</v>
      </c>
      <c r="K15" s="139">
        <v>55</v>
      </c>
      <c r="L15" s="138"/>
      <c r="M15" s="138">
        <v>11</v>
      </c>
      <c r="N15" s="138">
        <v>2</v>
      </c>
      <c r="O15" s="138">
        <v>24</v>
      </c>
      <c r="P15" s="139"/>
      <c r="Q15" s="138">
        <v>106</v>
      </c>
      <c r="R15" s="140">
        <v>5</v>
      </c>
      <c r="S15" s="139">
        <v>209</v>
      </c>
      <c r="T15" s="138"/>
      <c r="U15" s="138">
        <v>21</v>
      </c>
      <c r="V15" s="138">
        <v>16</v>
      </c>
      <c r="W15" s="139">
        <v>8</v>
      </c>
      <c r="X15" s="138">
        <v>13</v>
      </c>
      <c r="Y15" s="138"/>
      <c r="Z15" s="138">
        <v>1</v>
      </c>
      <c r="AA15" s="139">
        <v>1</v>
      </c>
      <c r="AB15" s="138">
        <v>0</v>
      </c>
      <c r="AC15" s="138">
        <v>46</v>
      </c>
      <c r="AD15" s="138">
        <v>4</v>
      </c>
      <c r="AE15" s="138">
        <v>18</v>
      </c>
      <c r="AF15" s="138">
        <v>0</v>
      </c>
      <c r="AG15" s="138">
        <v>13</v>
      </c>
      <c r="AH15" s="138">
        <v>5</v>
      </c>
      <c r="AI15" s="138"/>
      <c r="AJ15" s="138">
        <v>3</v>
      </c>
      <c r="AK15" s="138">
        <v>88</v>
      </c>
      <c r="AL15" s="138">
        <v>11</v>
      </c>
      <c r="AM15" s="138">
        <v>35</v>
      </c>
      <c r="AN15" s="138"/>
      <c r="AO15" s="138">
        <v>52</v>
      </c>
      <c r="AP15" s="138">
        <v>7</v>
      </c>
      <c r="AQ15" s="138">
        <v>140</v>
      </c>
      <c r="AR15" s="140">
        <v>1</v>
      </c>
    </row>
    <row r="16" spans="1:44" ht="15" thickBot="1" x14ac:dyDescent="0.35">
      <c r="A16" s="3" t="s">
        <v>128</v>
      </c>
      <c r="B16" s="6">
        <f t="shared" si="0"/>
        <v>413</v>
      </c>
      <c r="C16" s="138">
        <v>10</v>
      </c>
      <c r="D16" s="138">
        <v>0</v>
      </c>
      <c r="E16" s="138">
        <v>0</v>
      </c>
      <c r="F16" s="138"/>
      <c r="G16" s="138">
        <v>0</v>
      </c>
      <c r="H16" s="138"/>
      <c r="I16" s="138">
        <v>7</v>
      </c>
      <c r="J16" s="138">
        <v>0</v>
      </c>
      <c r="K16" s="138">
        <v>45</v>
      </c>
      <c r="L16" s="138"/>
      <c r="M16" s="138">
        <v>5</v>
      </c>
      <c r="N16" s="138">
        <v>0</v>
      </c>
      <c r="O16" s="138">
        <v>24</v>
      </c>
      <c r="P16" s="138"/>
      <c r="Q16" s="138">
        <v>20</v>
      </c>
      <c r="R16" s="140">
        <v>0</v>
      </c>
      <c r="S16" s="138">
        <v>113</v>
      </c>
      <c r="T16" s="138"/>
      <c r="U16" s="138">
        <v>20</v>
      </c>
      <c r="V16" s="138">
        <v>8</v>
      </c>
      <c r="W16" s="138">
        <v>0</v>
      </c>
      <c r="X16" s="138">
        <v>0</v>
      </c>
      <c r="Y16" s="138"/>
      <c r="Z16" s="138">
        <v>0</v>
      </c>
      <c r="AA16" s="138">
        <v>1</v>
      </c>
      <c r="AB16" s="138">
        <v>0</v>
      </c>
      <c r="AC16" s="138">
        <v>0</v>
      </c>
      <c r="AD16" s="138">
        <v>0</v>
      </c>
      <c r="AE16" s="138">
        <v>5</v>
      </c>
      <c r="AF16" s="138">
        <v>0</v>
      </c>
      <c r="AG16" s="138">
        <v>2</v>
      </c>
      <c r="AH16" s="138">
        <v>1</v>
      </c>
      <c r="AI16" s="138"/>
      <c r="AJ16" s="138">
        <v>0</v>
      </c>
      <c r="AK16" s="138">
        <v>78</v>
      </c>
      <c r="AL16" s="138">
        <v>9</v>
      </c>
      <c r="AM16" s="138">
        <v>14</v>
      </c>
      <c r="AN16" s="138"/>
      <c r="AO16" s="138">
        <v>1</v>
      </c>
      <c r="AP16" s="138">
        <v>0</v>
      </c>
      <c r="AQ16" s="138">
        <v>50</v>
      </c>
      <c r="AR16" s="140">
        <v>0</v>
      </c>
    </row>
    <row r="17" spans="1:44" ht="15" thickBot="1" x14ac:dyDescent="0.35">
      <c r="A17" s="3" t="s">
        <v>121</v>
      </c>
      <c r="B17" s="6">
        <f t="shared" si="0"/>
        <v>3</v>
      </c>
      <c r="C17" s="138">
        <v>0</v>
      </c>
      <c r="D17" s="138">
        <v>0</v>
      </c>
      <c r="E17" s="139">
        <v>0</v>
      </c>
      <c r="F17" s="138"/>
      <c r="G17" s="138">
        <v>0</v>
      </c>
      <c r="H17" s="138"/>
      <c r="I17" s="138">
        <v>0</v>
      </c>
      <c r="J17" s="138">
        <v>0</v>
      </c>
      <c r="K17" s="139">
        <v>0</v>
      </c>
      <c r="L17" s="138"/>
      <c r="M17" s="138">
        <v>0</v>
      </c>
      <c r="N17" s="138">
        <v>0</v>
      </c>
      <c r="O17" s="138">
        <v>0</v>
      </c>
      <c r="P17" s="139"/>
      <c r="Q17" s="138">
        <v>0</v>
      </c>
      <c r="R17" s="140">
        <v>0</v>
      </c>
      <c r="S17" s="139">
        <v>0</v>
      </c>
      <c r="T17" s="138"/>
      <c r="U17" s="138">
        <v>0</v>
      </c>
      <c r="V17" s="138">
        <v>1</v>
      </c>
      <c r="W17" s="138">
        <v>0</v>
      </c>
      <c r="X17" s="138">
        <v>0</v>
      </c>
      <c r="Y17" s="138"/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2</v>
      </c>
      <c r="AF17" s="138">
        <v>0</v>
      </c>
      <c r="AG17" s="138">
        <v>0</v>
      </c>
      <c r="AH17" s="138">
        <v>0</v>
      </c>
      <c r="AI17" s="138"/>
      <c r="AJ17" s="138">
        <v>0</v>
      </c>
      <c r="AK17" s="138">
        <v>0</v>
      </c>
      <c r="AL17" s="138">
        <v>0</v>
      </c>
      <c r="AM17" s="138">
        <v>0</v>
      </c>
      <c r="AN17" s="138"/>
      <c r="AO17" s="138">
        <v>0</v>
      </c>
      <c r="AP17" s="138">
        <v>0</v>
      </c>
      <c r="AQ17" s="138">
        <v>0</v>
      </c>
      <c r="AR17" s="140">
        <v>0</v>
      </c>
    </row>
    <row r="18" spans="1:44" ht="15" thickBot="1" x14ac:dyDescent="0.35">
      <c r="A18" s="3" t="s">
        <v>122</v>
      </c>
      <c r="B18" s="6">
        <f t="shared" si="0"/>
        <v>987</v>
      </c>
      <c r="C18" s="138">
        <v>35</v>
      </c>
      <c r="D18" s="138">
        <v>14</v>
      </c>
      <c r="E18" s="139">
        <v>1</v>
      </c>
      <c r="F18" s="138"/>
      <c r="G18" s="138">
        <v>2</v>
      </c>
      <c r="H18" s="138"/>
      <c r="I18" s="138">
        <v>4</v>
      </c>
      <c r="J18" s="138">
        <v>2</v>
      </c>
      <c r="K18" s="139">
        <v>5</v>
      </c>
      <c r="L18" s="138"/>
      <c r="M18" s="138">
        <v>0</v>
      </c>
      <c r="N18" s="138">
        <v>3</v>
      </c>
      <c r="O18" s="138">
        <v>327</v>
      </c>
      <c r="P18" s="139"/>
      <c r="Q18" s="138">
        <v>50</v>
      </c>
      <c r="R18" s="140">
        <v>0</v>
      </c>
      <c r="S18" s="139">
        <v>12</v>
      </c>
      <c r="T18" s="138"/>
      <c r="U18" s="138">
        <v>0</v>
      </c>
      <c r="V18" s="138">
        <v>14</v>
      </c>
      <c r="W18" s="138">
        <v>0</v>
      </c>
      <c r="X18" s="138">
        <v>13</v>
      </c>
      <c r="Y18" s="138"/>
      <c r="Z18" s="138">
        <v>0</v>
      </c>
      <c r="AA18" s="138">
        <v>1</v>
      </c>
      <c r="AB18" s="138">
        <v>0</v>
      </c>
      <c r="AC18" s="138">
        <v>0</v>
      </c>
      <c r="AD18" s="138">
        <v>0</v>
      </c>
      <c r="AE18" s="138">
        <v>22</v>
      </c>
      <c r="AF18" s="138">
        <v>240</v>
      </c>
      <c r="AG18" s="138">
        <v>52</v>
      </c>
      <c r="AH18" s="138">
        <v>17</v>
      </c>
      <c r="AI18" s="138"/>
      <c r="AJ18" s="138">
        <v>3</v>
      </c>
      <c r="AK18" s="138">
        <v>67</v>
      </c>
      <c r="AL18" s="138">
        <v>2</v>
      </c>
      <c r="AM18" s="138">
        <v>17</v>
      </c>
      <c r="AN18" s="138"/>
      <c r="AO18" s="138">
        <v>0</v>
      </c>
      <c r="AP18" s="138">
        <v>9</v>
      </c>
      <c r="AQ18" s="138">
        <v>48</v>
      </c>
      <c r="AR18" s="140">
        <v>27</v>
      </c>
    </row>
    <row r="19" spans="1:44" ht="15" thickBot="1" x14ac:dyDescent="0.35">
      <c r="A19" s="3" t="s">
        <v>123</v>
      </c>
      <c r="B19" s="6">
        <f t="shared" si="0"/>
        <v>3374</v>
      </c>
      <c r="C19" s="138">
        <v>22</v>
      </c>
      <c r="D19" s="138">
        <v>0</v>
      </c>
      <c r="E19" s="139">
        <v>3</v>
      </c>
      <c r="F19" s="138"/>
      <c r="G19" s="138">
        <v>33</v>
      </c>
      <c r="H19" s="138"/>
      <c r="I19" s="138">
        <v>0</v>
      </c>
      <c r="J19" s="138">
        <v>18</v>
      </c>
      <c r="K19" s="139">
        <v>0</v>
      </c>
      <c r="L19" s="138"/>
      <c r="M19" s="138">
        <v>0</v>
      </c>
      <c r="N19" s="138">
        <v>4</v>
      </c>
      <c r="O19" s="138">
        <v>358</v>
      </c>
      <c r="P19" s="139"/>
      <c r="Q19" s="138">
        <v>26</v>
      </c>
      <c r="R19" s="140">
        <v>9</v>
      </c>
      <c r="S19" s="139">
        <v>40</v>
      </c>
      <c r="T19" s="138"/>
      <c r="U19" s="138">
        <v>17</v>
      </c>
      <c r="V19" s="138">
        <v>84</v>
      </c>
      <c r="W19" s="138">
        <v>0</v>
      </c>
      <c r="X19" s="138">
        <v>0</v>
      </c>
      <c r="Y19" s="138"/>
      <c r="Z19" s="138">
        <v>2</v>
      </c>
      <c r="AA19" s="138">
        <v>5</v>
      </c>
      <c r="AB19" s="138">
        <v>0</v>
      </c>
      <c r="AC19" s="138">
        <v>114</v>
      </c>
      <c r="AD19" s="138">
        <v>0</v>
      </c>
      <c r="AE19" s="138">
        <v>14</v>
      </c>
      <c r="AF19" s="138">
        <v>1388</v>
      </c>
      <c r="AG19" s="138">
        <v>45</v>
      </c>
      <c r="AH19" s="138">
        <v>102</v>
      </c>
      <c r="AI19" s="138"/>
      <c r="AJ19" s="138">
        <v>6</v>
      </c>
      <c r="AK19" s="138">
        <v>6</v>
      </c>
      <c r="AL19" s="138">
        <v>5</v>
      </c>
      <c r="AM19" s="138">
        <v>169</v>
      </c>
      <c r="AN19" s="138"/>
      <c r="AO19" s="138">
        <v>10</v>
      </c>
      <c r="AP19" s="138">
        <v>62</v>
      </c>
      <c r="AQ19" s="138">
        <v>356</v>
      </c>
      <c r="AR19" s="140">
        <v>476</v>
      </c>
    </row>
    <row r="20" spans="1:44" ht="15" thickBot="1" x14ac:dyDescent="0.35">
      <c r="A20" s="3" t="s">
        <v>124</v>
      </c>
      <c r="B20" s="6">
        <f t="shared" si="0"/>
        <v>2382</v>
      </c>
      <c r="C20" s="138">
        <v>14</v>
      </c>
      <c r="D20" s="138">
        <v>0</v>
      </c>
      <c r="E20" s="139">
        <v>7</v>
      </c>
      <c r="F20" s="138"/>
      <c r="G20" s="138">
        <v>34</v>
      </c>
      <c r="H20" s="138"/>
      <c r="I20" s="138">
        <v>6</v>
      </c>
      <c r="J20" s="138">
        <v>0</v>
      </c>
      <c r="K20" s="139">
        <v>51</v>
      </c>
      <c r="L20" s="138"/>
      <c r="M20" s="138">
        <v>6</v>
      </c>
      <c r="N20" s="138">
        <v>12</v>
      </c>
      <c r="O20" s="138">
        <v>1112</v>
      </c>
      <c r="P20" s="139"/>
      <c r="Q20" s="138">
        <v>269</v>
      </c>
      <c r="R20" s="140">
        <v>32</v>
      </c>
      <c r="S20" s="139">
        <v>30</v>
      </c>
      <c r="T20" s="138"/>
      <c r="U20" s="138">
        <v>0</v>
      </c>
      <c r="V20" s="138">
        <v>27</v>
      </c>
      <c r="W20" s="138">
        <v>0</v>
      </c>
      <c r="X20" s="138">
        <v>5</v>
      </c>
      <c r="Y20" s="138"/>
      <c r="Z20" s="138">
        <v>0</v>
      </c>
      <c r="AA20" s="138">
        <v>2</v>
      </c>
      <c r="AB20" s="138">
        <v>0</v>
      </c>
      <c r="AC20" s="138">
        <v>232</v>
      </c>
      <c r="AD20" s="138">
        <v>8</v>
      </c>
      <c r="AE20" s="138">
        <v>40</v>
      </c>
      <c r="AF20" s="138">
        <v>79</v>
      </c>
      <c r="AG20" s="138">
        <v>56</v>
      </c>
      <c r="AH20" s="138">
        <v>10</v>
      </c>
      <c r="AI20" s="138"/>
      <c r="AJ20" s="138">
        <v>5</v>
      </c>
      <c r="AK20" s="138">
        <v>3</v>
      </c>
      <c r="AL20" s="138">
        <v>1</v>
      </c>
      <c r="AM20" s="138">
        <v>28</v>
      </c>
      <c r="AN20" s="138"/>
      <c r="AO20" s="138">
        <v>78</v>
      </c>
      <c r="AP20" s="138">
        <v>16</v>
      </c>
      <c r="AQ20" s="138">
        <v>201</v>
      </c>
      <c r="AR20" s="140">
        <v>18</v>
      </c>
    </row>
    <row r="21" spans="1:44" ht="15" thickBot="1" x14ac:dyDescent="0.35">
      <c r="A21" s="3" t="s">
        <v>125</v>
      </c>
      <c r="B21" s="6">
        <f t="shared" si="0"/>
        <v>13482</v>
      </c>
      <c r="C21" s="138">
        <v>67</v>
      </c>
      <c r="D21" s="138">
        <v>0</v>
      </c>
      <c r="E21" s="139">
        <v>15</v>
      </c>
      <c r="F21" s="138"/>
      <c r="G21" s="138">
        <v>71</v>
      </c>
      <c r="H21" s="138"/>
      <c r="I21" s="138">
        <v>52</v>
      </c>
      <c r="J21" s="138">
        <v>12</v>
      </c>
      <c r="K21" s="139">
        <v>2</v>
      </c>
      <c r="L21" s="138"/>
      <c r="M21" s="138">
        <v>41</v>
      </c>
      <c r="N21" s="138">
        <v>45</v>
      </c>
      <c r="O21" s="138">
        <v>7240</v>
      </c>
      <c r="P21" s="139"/>
      <c r="Q21" s="138">
        <v>2112</v>
      </c>
      <c r="R21" s="140">
        <v>126</v>
      </c>
      <c r="S21" s="139">
        <v>69</v>
      </c>
      <c r="T21" s="138"/>
      <c r="U21" s="138">
        <v>3</v>
      </c>
      <c r="V21" s="138">
        <v>155</v>
      </c>
      <c r="W21" s="138">
        <v>0</v>
      </c>
      <c r="X21" s="138">
        <v>208</v>
      </c>
      <c r="Y21" s="138"/>
      <c r="Z21" s="138">
        <v>21</v>
      </c>
      <c r="AA21" s="138">
        <v>10</v>
      </c>
      <c r="AB21" s="138">
        <v>7</v>
      </c>
      <c r="AC21" s="138">
        <v>178</v>
      </c>
      <c r="AD21" s="138">
        <v>0</v>
      </c>
      <c r="AE21" s="138">
        <v>157</v>
      </c>
      <c r="AF21" s="138">
        <v>0</v>
      </c>
      <c r="AG21" s="138">
        <v>128</v>
      </c>
      <c r="AH21" s="138">
        <v>142</v>
      </c>
      <c r="AI21" s="138"/>
      <c r="AJ21" s="138">
        <v>38</v>
      </c>
      <c r="AK21" s="138">
        <v>62</v>
      </c>
      <c r="AL21" s="138">
        <v>6</v>
      </c>
      <c r="AM21" s="138">
        <v>1193</v>
      </c>
      <c r="AN21" s="138"/>
      <c r="AO21" s="138">
        <v>24</v>
      </c>
      <c r="AP21" s="138">
        <v>47</v>
      </c>
      <c r="AQ21" s="138">
        <v>747</v>
      </c>
      <c r="AR21" s="140">
        <v>504</v>
      </c>
    </row>
    <row r="22" spans="1:44" ht="15" thickBot="1" x14ac:dyDescent="0.35">
      <c r="A22" s="146" t="s">
        <v>127</v>
      </c>
      <c r="B22" s="8"/>
      <c r="C22" s="142">
        <f>SUM(C3:C21)</f>
        <v>360</v>
      </c>
      <c r="D22" s="142">
        <f>SUM(D3:D21)</f>
        <v>108</v>
      </c>
      <c r="E22" s="142">
        <f>SUM(E3:E21)</f>
        <v>81</v>
      </c>
      <c r="F22" s="142"/>
      <c r="G22" s="142">
        <v>241</v>
      </c>
      <c r="H22" s="142"/>
      <c r="I22" s="142">
        <v>722</v>
      </c>
      <c r="J22" s="142">
        <f>SUM(J3:J21)</f>
        <v>54</v>
      </c>
      <c r="K22" s="142">
        <v>361</v>
      </c>
      <c r="L22" s="142"/>
      <c r="M22" s="142">
        <v>75</v>
      </c>
      <c r="N22" s="142">
        <v>86</v>
      </c>
      <c r="O22" s="142">
        <v>19235</v>
      </c>
      <c r="P22" s="142"/>
      <c r="Q22" s="142">
        <v>2661</v>
      </c>
      <c r="R22" s="142">
        <f>SUM(R3:R21)</f>
        <v>227</v>
      </c>
      <c r="S22" s="142">
        <v>397</v>
      </c>
      <c r="T22" s="142"/>
      <c r="U22" s="142">
        <v>53</v>
      </c>
      <c r="V22" s="142">
        <v>678</v>
      </c>
      <c r="W22" s="142">
        <f>SUM(W3:W21)</f>
        <v>133</v>
      </c>
      <c r="X22" s="142">
        <f>SUM(X3:X21)</f>
        <v>299</v>
      </c>
      <c r="Y22" s="142"/>
      <c r="Z22" s="142">
        <f>SUM(Z3:Z21)</f>
        <v>25</v>
      </c>
      <c r="AA22" s="142">
        <v>20</v>
      </c>
      <c r="AB22" s="142">
        <v>7</v>
      </c>
      <c r="AC22" s="142">
        <f>SUM(AC3:AC21)</f>
        <v>697</v>
      </c>
      <c r="AD22" s="142">
        <f>SUM(AD3:AD21)</f>
        <v>22</v>
      </c>
      <c r="AE22" s="142">
        <v>320</v>
      </c>
      <c r="AF22" s="142">
        <f>SUM(AF3:AF21)</f>
        <v>1707</v>
      </c>
      <c r="AG22" s="142">
        <v>434</v>
      </c>
      <c r="AH22" s="142">
        <v>378</v>
      </c>
      <c r="AI22" s="142"/>
      <c r="AJ22" s="142">
        <f>SUM(AJ3:AJ21)</f>
        <v>68</v>
      </c>
      <c r="AK22" s="142">
        <v>242</v>
      </c>
      <c r="AL22" s="142">
        <v>49</v>
      </c>
      <c r="AM22" s="142">
        <v>1836</v>
      </c>
      <c r="AN22" s="142"/>
      <c r="AO22" s="142">
        <v>396</v>
      </c>
      <c r="AP22" s="142">
        <f>SUM(AP3:AP21)</f>
        <v>214</v>
      </c>
      <c r="AQ22" s="142">
        <v>1498</v>
      </c>
      <c r="AR22" s="142">
        <f>SUM(AR3:AR21)</f>
        <v>1049</v>
      </c>
    </row>
    <row r="23" spans="1:44" ht="15" thickBot="1" x14ac:dyDescent="0.35">
      <c r="A23" s="4" t="s">
        <v>126</v>
      </c>
      <c r="B23" s="8">
        <f>SUM(B3:B21)-(B12+B16)</f>
        <v>35114</v>
      </c>
      <c r="C23" s="142">
        <v>350</v>
      </c>
      <c r="D23" s="142">
        <v>108</v>
      </c>
      <c r="E23" s="142">
        <v>81</v>
      </c>
      <c r="F23" s="142"/>
      <c r="G23" s="142">
        <v>237</v>
      </c>
      <c r="H23" s="142"/>
      <c r="I23" s="142">
        <v>729</v>
      </c>
      <c r="J23" s="142">
        <v>54</v>
      </c>
      <c r="K23" s="142">
        <v>361</v>
      </c>
      <c r="L23" s="142"/>
      <c r="M23" s="142">
        <v>75</v>
      </c>
      <c r="N23" s="142">
        <v>86</v>
      </c>
      <c r="O23" s="142">
        <v>19235</v>
      </c>
      <c r="P23" s="143"/>
      <c r="Q23" s="143">
        <v>2661</v>
      </c>
      <c r="R23" s="143">
        <v>227</v>
      </c>
      <c r="S23" s="142">
        <v>397</v>
      </c>
      <c r="T23" s="142"/>
      <c r="U23" s="142">
        <v>53</v>
      </c>
      <c r="V23" s="142">
        <v>678</v>
      </c>
      <c r="W23" s="142">
        <v>129</v>
      </c>
      <c r="X23" s="142">
        <v>299</v>
      </c>
      <c r="Y23" s="142"/>
      <c r="Z23" s="142">
        <v>25</v>
      </c>
      <c r="AA23" s="142">
        <v>20</v>
      </c>
      <c r="AB23" s="142">
        <v>7</v>
      </c>
      <c r="AC23" s="142">
        <v>697</v>
      </c>
      <c r="AD23" s="142">
        <v>22</v>
      </c>
      <c r="AE23" s="142">
        <v>320</v>
      </c>
      <c r="AF23" s="142">
        <v>1707</v>
      </c>
      <c r="AG23" s="142">
        <v>434</v>
      </c>
      <c r="AH23" s="142">
        <v>378</v>
      </c>
      <c r="AI23" s="142"/>
      <c r="AJ23" s="142">
        <v>68</v>
      </c>
      <c r="AK23" s="142">
        <v>238</v>
      </c>
      <c r="AL23" s="142">
        <v>49</v>
      </c>
      <c r="AM23" s="142">
        <v>1845</v>
      </c>
      <c r="AN23" s="142"/>
      <c r="AO23" s="142">
        <v>396</v>
      </c>
      <c r="AP23" s="142">
        <v>214</v>
      </c>
      <c r="AQ23" s="142">
        <v>1885</v>
      </c>
      <c r="AR23" s="142">
        <v>1049</v>
      </c>
    </row>
    <row r="27" spans="1:44" x14ac:dyDescent="0.3">
      <c r="A27" t="s">
        <v>0</v>
      </c>
      <c r="B27" t="s">
        <v>1</v>
      </c>
    </row>
    <row r="28" spans="1:44" x14ac:dyDescent="0.3">
      <c r="A28" t="s">
        <v>108</v>
      </c>
      <c r="B28">
        <v>214</v>
      </c>
      <c r="C28" s="148">
        <f>(B28/$B$47)</f>
        <v>6.0944352679842793E-3</v>
      </c>
    </row>
    <row r="29" spans="1:44" x14ac:dyDescent="0.3">
      <c r="A29" t="s">
        <v>109</v>
      </c>
      <c r="B29">
        <v>217</v>
      </c>
      <c r="C29" s="148">
        <f t="shared" ref="C29:C47" si="1">(B29/$B$47)</f>
        <v>6.1798712764139663E-3</v>
      </c>
    </row>
    <row r="30" spans="1:44" x14ac:dyDescent="0.3">
      <c r="A30" t="s">
        <v>110</v>
      </c>
      <c r="B30">
        <v>249</v>
      </c>
      <c r="C30" s="148">
        <f t="shared" si="1"/>
        <v>7.0911886996639518E-3</v>
      </c>
    </row>
    <row r="31" spans="1:44" x14ac:dyDescent="0.3">
      <c r="A31" t="s">
        <v>111</v>
      </c>
      <c r="B31">
        <v>9034</v>
      </c>
      <c r="C31" s="148">
        <f t="shared" si="1"/>
        <v>0.25727630005126162</v>
      </c>
      <c r="I31" s="149"/>
    </row>
    <row r="32" spans="1:44" x14ac:dyDescent="0.3">
      <c r="A32" t="s">
        <v>112</v>
      </c>
      <c r="B32">
        <v>2758</v>
      </c>
      <c r="C32" s="148">
        <f t="shared" si="1"/>
        <v>7.8544170416358153E-2</v>
      </c>
    </row>
    <row r="33" spans="1:3" x14ac:dyDescent="0.3">
      <c r="A33" t="s">
        <v>113</v>
      </c>
      <c r="B33">
        <v>19</v>
      </c>
      <c r="C33" s="148">
        <f t="shared" si="1"/>
        <v>5.4109472005467907E-4</v>
      </c>
    </row>
    <row r="34" spans="1:3" x14ac:dyDescent="0.3">
      <c r="A34" t="s">
        <v>114</v>
      </c>
      <c r="B34">
        <v>1107</v>
      </c>
      <c r="C34" s="148">
        <f t="shared" si="1"/>
        <v>3.1525887110554193E-2</v>
      </c>
    </row>
    <row r="35" spans="1:3" x14ac:dyDescent="0.3">
      <c r="A35" t="s">
        <v>115</v>
      </c>
      <c r="B35">
        <v>14</v>
      </c>
      <c r="C35" s="148">
        <f t="shared" si="1"/>
        <v>3.9870137267186879E-4</v>
      </c>
    </row>
    <row r="36" spans="1:3" x14ac:dyDescent="0.3">
      <c r="A36" t="s">
        <v>116</v>
      </c>
      <c r="B36">
        <v>54</v>
      </c>
      <c r="C36" s="148">
        <f t="shared" si="1"/>
        <v>1.5378481517343511E-3</v>
      </c>
    </row>
    <row r="37" spans="1:3" x14ac:dyDescent="0.3">
      <c r="A37" t="s">
        <v>117</v>
      </c>
      <c r="B37">
        <v>18</v>
      </c>
      <c r="C37" s="148">
        <f t="shared" si="1"/>
        <v>5.1261605057811702E-4</v>
      </c>
    </row>
    <row r="38" spans="1:3" x14ac:dyDescent="0.3">
      <c r="A38" t="s">
        <v>118</v>
      </c>
      <c r="B38">
        <v>111</v>
      </c>
      <c r="C38" s="148">
        <f t="shared" si="1"/>
        <v>3.1611323118983883E-3</v>
      </c>
    </row>
    <row r="39" spans="1:3" x14ac:dyDescent="0.3">
      <c r="A39" t="s">
        <v>119</v>
      </c>
      <c r="B39">
        <v>151</v>
      </c>
      <c r="C39" s="148">
        <f t="shared" si="1"/>
        <v>4.3002790909608705E-3</v>
      </c>
    </row>
    <row r="40" spans="1:3" x14ac:dyDescent="0.3">
      <c r="A40" t="s">
        <v>120</v>
      </c>
      <c r="B40">
        <v>958</v>
      </c>
      <c r="C40" s="148">
        <f t="shared" si="1"/>
        <v>2.7282565358546448E-2</v>
      </c>
    </row>
    <row r="41" spans="1:3" x14ac:dyDescent="0.3">
      <c r="A41" t="s">
        <v>128</v>
      </c>
      <c r="B41">
        <v>413</v>
      </c>
      <c r="C41" s="148">
        <f t="shared" si="1"/>
        <v>1.1761690493820129E-2</v>
      </c>
    </row>
    <row r="42" spans="1:3" x14ac:dyDescent="0.3">
      <c r="A42" t="s">
        <v>121</v>
      </c>
      <c r="B42">
        <v>3</v>
      </c>
      <c r="C42" s="148">
        <f t="shared" si="1"/>
        <v>8.5436008429686162E-5</v>
      </c>
    </row>
    <row r="43" spans="1:3" x14ac:dyDescent="0.3">
      <c r="A43" t="s">
        <v>122</v>
      </c>
      <c r="B43">
        <v>987</v>
      </c>
      <c r="C43" s="148">
        <f t="shared" si="1"/>
        <v>2.8108446773366748E-2</v>
      </c>
    </row>
    <row r="44" spans="1:3" x14ac:dyDescent="0.3">
      <c r="A44" t="s">
        <v>123</v>
      </c>
      <c r="B44">
        <v>3374</v>
      </c>
      <c r="C44" s="148">
        <f t="shared" si="1"/>
        <v>9.6087030813920379E-2</v>
      </c>
    </row>
    <row r="45" spans="1:3" x14ac:dyDescent="0.3">
      <c r="A45" t="s">
        <v>124</v>
      </c>
      <c r="B45">
        <v>2382</v>
      </c>
      <c r="C45" s="148">
        <f t="shared" si="1"/>
        <v>6.7836190693170817E-2</v>
      </c>
    </row>
    <row r="46" spans="1:3" x14ac:dyDescent="0.3">
      <c r="A46" t="s">
        <v>125</v>
      </c>
      <c r="B46">
        <v>13482</v>
      </c>
      <c r="C46" s="148">
        <f t="shared" si="1"/>
        <v>0.38394942188300962</v>
      </c>
    </row>
    <row r="47" spans="1:3" x14ac:dyDescent="0.3">
      <c r="A47" t="s">
        <v>126</v>
      </c>
      <c r="B47">
        <v>35114</v>
      </c>
      <c r="C47" s="134">
        <f t="shared" si="1"/>
        <v>1</v>
      </c>
    </row>
  </sheetData>
  <conditionalFormatting sqref="C23:AR23">
    <cfRule type="cellIs" dxfId="2" priority="1" operator="notEqual">
      <formula>C$22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BDF0-CDDD-422C-B4B9-91147B1770C8}">
  <dimension ref="A1:AR47"/>
  <sheetViews>
    <sheetView workbookViewId="0">
      <selection activeCell="E38" sqref="E38"/>
    </sheetView>
  </sheetViews>
  <sheetFormatPr defaultRowHeight="14.4" x14ac:dyDescent="0.3"/>
  <cols>
    <col min="1" max="1" width="56.6640625" customWidth="1"/>
  </cols>
  <sheetData>
    <row r="1" spans="1:44" ht="26.4" thickBot="1" x14ac:dyDescent="0.55000000000000004">
      <c r="A1" s="20" t="s">
        <v>132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39"/>
      <c r="AD1" s="23"/>
      <c r="AE1" s="23"/>
      <c r="AF1" s="23"/>
      <c r="AG1" s="104"/>
      <c r="AH1" s="23"/>
      <c r="AI1" s="23"/>
      <c r="AJ1" s="23"/>
      <c r="AK1" s="104"/>
      <c r="AL1" s="23"/>
      <c r="AM1" s="23"/>
      <c r="AN1" s="23"/>
      <c r="AO1" s="23"/>
      <c r="AP1" s="23"/>
      <c r="AQ1" s="23"/>
      <c r="AR1" s="94"/>
    </row>
    <row r="2" spans="1:44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80" t="s">
        <v>3</v>
      </c>
      <c r="F2" s="80" t="s">
        <v>4</v>
      </c>
      <c r="G2" s="137" t="s">
        <v>5</v>
      </c>
      <c r="H2" s="137" t="s">
        <v>55</v>
      </c>
      <c r="I2" s="137" t="s">
        <v>7</v>
      </c>
      <c r="J2" s="137" t="s">
        <v>8</v>
      </c>
      <c r="K2" s="137" t="s">
        <v>6</v>
      </c>
      <c r="L2" s="137" t="s">
        <v>9</v>
      </c>
      <c r="M2" s="137" t="s">
        <v>10</v>
      </c>
      <c r="N2" s="137" t="s">
        <v>11</v>
      </c>
      <c r="O2" s="137" t="s">
        <v>12</v>
      </c>
      <c r="P2" s="137" t="s">
        <v>93</v>
      </c>
      <c r="Q2" s="137" t="s">
        <v>13</v>
      </c>
      <c r="R2" s="137" t="s">
        <v>14</v>
      </c>
      <c r="S2" s="137" t="s">
        <v>15</v>
      </c>
      <c r="T2" s="137" t="s">
        <v>16</v>
      </c>
      <c r="U2" s="137" t="s">
        <v>17</v>
      </c>
      <c r="V2" s="137" t="s">
        <v>18</v>
      </c>
      <c r="W2" s="137" t="s">
        <v>19</v>
      </c>
      <c r="X2" s="137" t="s">
        <v>20</v>
      </c>
      <c r="Y2" s="137" t="s">
        <v>21</v>
      </c>
      <c r="Z2" s="137" t="s">
        <v>23</v>
      </c>
      <c r="AA2" s="137" t="s">
        <v>25</v>
      </c>
      <c r="AB2" s="137" t="s">
        <v>24</v>
      </c>
      <c r="AC2" s="137" t="s">
        <v>106</v>
      </c>
      <c r="AD2" s="137" t="s">
        <v>107</v>
      </c>
      <c r="AE2" s="137" t="s">
        <v>27</v>
      </c>
      <c r="AF2" s="137" t="s">
        <v>131</v>
      </c>
      <c r="AG2" s="137" t="s">
        <v>28</v>
      </c>
      <c r="AH2" s="137" t="s">
        <v>29</v>
      </c>
      <c r="AI2" s="137" t="s">
        <v>85</v>
      </c>
      <c r="AJ2" s="137" t="s">
        <v>31</v>
      </c>
      <c r="AK2" s="137" t="s">
        <v>32</v>
      </c>
      <c r="AL2" s="137" t="s">
        <v>30</v>
      </c>
      <c r="AM2" s="137" t="s">
        <v>33</v>
      </c>
      <c r="AN2" s="137" t="s">
        <v>35</v>
      </c>
      <c r="AO2" s="137" t="s">
        <v>36</v>
      </c>
      <c r="AP2" s="137" t="s">
        <v>57</v>
      </c>
      <c r="AQ2" s="137" t="s">
        <v>34</v>
      </c>
      <c r="AR2" s="137" t="s">
        <v>56</v>
      </c>
    </row>
    <row r="3" spans="1:44" ht="22.95" customHeight="1" thickBot="1" x14ac:dyDescent="0.35">
      <c r="A3" s="5" t="s">
        <v>108</v>
      </c>
      <c r="B3" s="6">
        <f t="shared" ref="B3:B21" si="0">SUM(C3:AR3)</f>
        <v>127</v>
      </c>
      <c r="C3" s="138">
        <v>4</v>
      </c>
      <c r="D3" s="138">
        <v>1</v>
      </c>
      <c r="E3" s="139">
        <v>1</v>
      </c>
      <c r="F3" s="138"/>
      <c r="G3" s="138">
        <v>24</v>
      </c>
      <c r="H3" s="138">
        <v>0</v>
      </c>
      <c r="I3" s="138">
        <v>4</v>
      </c>
      <c r="J3" s="138">
        <v>0</v>
      </c>
      <c r="K3" s="138">
        <v>0</v>
      </c>
      <c r="L3" s="138">
        <v>0</v>
      </c>
      <c r="M3" s="138">
        <v>1</v>
      </c>
      <c r="N3" s="138">
        <v>1</v>
      </c>
      <c r="O3" s="138">
        <v>5</v>
      </c>
      <c r="P3" s="138"/>
      <c r="Q3" s="138">
        <v>8</v>
      </c>
      <c r="R3" s="138">
        <v>0</v>
      </c>
      <c r="S3" s="138">
        <v>0</v>
      </c>
      <c r="T3" s="138">
        <v>0</v>
      </c>
      <c r="U3" s="138"/>
      <c r="V3" s="138">
        <v>18</v>
      </c>
      <c r="W3" s="138">
        <v>2</v>
      </c>
      <c r="X3" s="138">
        <v>0</v>
      </c>
      <c r="Y3" s="138"/>
      <c r="Z3" s="138">
        <v>0</v>
      </c>
      <c r="AA3" s="138">
        <v>0</v>
      </c>
      <c r="AB3" s="138">
        <v>0</v>
      </c>
      <c r="AC3" s="138">
        <v>42</v>
      </c>
      <c r="AD3" s="138"/>
      <c r="AE3" s="138">
        <v>2</v>
      </c>
      <c r="AF3" s="138">
        <v>0</v>
      </c>
      <c r="AG3" s="138">
        <v>10</v>
      </c>
      <c r="AH3" s="138">
        <v>0</v>
      </c>
      <c r="AI3" s="138">
        <v>0</v>
      </c>
      <c r="AJ3" s="138">
        <v>0</v>
      </c>
      <c r="AK3" s="138">
        <v>0</v>
      </c>
      <c r="AL3" s="138">
        <v>0</v>
      </c>
      <c r="AM3" s="138">
        <v>0</v>
      </c>
      <c r="AN3" s="138"/>
      <c r="AO3" s="138">
        <v>0</v>
      </c>
      <c r="AP3" s="138"/>
      <c r="AQ3" s="138">
        <v>4</v>
      </c>
      <c r="AR3" s="138"/>
    </row>
    <row r="4" spans="1:44" ht="15" thickBot="1" x14ac:dyDescent="0.35">
      <c r="A4" s="7" t="s">
        <v>109</v>
      </c>
      <c r="B4" s="6">
        <f t="shared" si="0"/>
        <v>535</v>
      </c>
      <c r="C4" s="138">
        <v>17</v>
      </c>
      <c r="D4" s="138">
        <v>0</v>
      </c>
      <c r="E4" s="139">
        <v>0</v>
      </c>
      <c r="F4" s="138"/>
      <c r="G4" s="138">
        <v>1</v>
      </c>
      <c r="H4" s="138">
        <v>1</v>
      </c>
      <c r="I4" s="138">
        <v>0</v>
      </c>
      <c r="J4" s="138" t="s">
        <v>133</v>
      </c>
      <c r="K4" s="138">
        <v>6</v>
      </c>
      <c r="L4" s="138" t="s">
        <v>133</v>
      </c>
      <c r="M4" s="138">
        <v>1</v>
      </c>
      <c r="N4" s="138" t="s">
        <v>133</v>
      </c>
      <c r="O4" s="138">
        <v>13</v>
      </c>
      <c r="P4" s="138"/>
      <c r="Q4" s="138">
        <v>12</v>
      </c>
      <c r="R4" s="140">
        <v>0</v>
      </c>
      <c r="S4" s="138">
        <v>40</v>
      </c>
      <c r="T4" s="138">
        <v>0</v>
      </c>
      <c r="U4" s="138"/>
      <c r="V4" s="138">
        <v>28</v>
      </c>
      <c r="W4" s="138">
        <v>0</v>
      </c>
      <c r="X4" s="138">
        <v>3</v>
      </c>
      <c r="Y4" s="138"/>
      <c r="Z4" s="138" t="s">
        <v>133</v>
      </c>
      <c r="AA4" s="138">
        <v>0</v>
      </c>
      <c r="AB4" s="138" t="s">
        <v>133</v>
      </c>
      <c r="AC4" s="138">
        <v>2</v>
      </c>
      <c r="AD4" s="138"/>
      <c r="AE4" s="138">
        <v>2</v>
      </c>
      <c r="AF4" s="138" t="s">
        <v>133</v>
      </c>
      <c r="AG4" s="138">
        <v>0</v>
      </c>
      <c r="AH4" s="138">
        <v>4</v>
      </c>
      <c r="AI4" s="138">
        <v>382</v>
      </c>
      <c r="AJ4" s="138">
        <v>5</v>
      </c>
      <c r="AK4" s="138">
        <v>2</v>
      </c>
      <c r="AL4" s="138">
        <v>1</v>
      </c>
      <c r="AM4" s="138" t="s">
        <v>133</v>
      </c>
      <c r="AN4" s="138"/>
      <c r="AO4" s="138">
        <v>0</v>
      </c>
      <c r="AP4" s="138"/>
      <c r="AQ4" s="138">
        <v>15</v>
      </c>
      <c r="AR4" s="140"/>
    </row>
    <row r="5" spans="1:44" ht="18" customHeight="1" thickBot="1" x14ac:dyDescent="0.35">
      <c r="A5" s="5" t="s">
        <v>110</v>
      </c>
      <c r="B5" s="6">
        <f t="shared" si="0"/>
        <v>600</v>
      </c>
      <c r="C5" s="138">
        <v>28</v>
      </c>
      <c r="D5" s="138">
        <v>1</v>
      </c>
      <c r="E5" s="139">
        <v>5</v>
      </c>
      <c r="F5" s="138"/>
      <c r="G5" s="138">
        <v>8</v>
      </c>
      <c r="H5" s="138">
        <v>0</v>
      </c>
      <c r="I5" s="138">
        <v>1</v>
      </c>
      <c r="J5" s="138">
        <v>0</v>
      </c>
      <c r="K5" s="138">
        <v>3</v>
      </c>
      <c r="L5" s="138">
        <v>0</v>
      </c>
      <c r="M5" s="138">
        <v>0</v>
      </c>
      <c r="N5" s="138">
        <v>2</v>
      </c>
      <c r="O5" s="138">
        <v>5</v>
      </c>
      <c r="P5" s="138"/>
      <c r="Q5" s="138">
        <v>49</v>
      </c>
      <c r="R5" s="140">
        <v>5</v>
      </c>
      <c r="S5" s="138">
        <v>0</v>
      </c>
      <c r="T5" s="138">
        <v>0</v>
      </c>
      <c r="U5" s="138"/>
      <c r="V5" s="138">
        <v>16</v>
      </c>
      <c r="W5" s="138">
        <v>8</v>
      </c>
      <c r="X5" s="138">
        <v>0</v>
      </c>
      <c r="Y5" s="138"/>
      <c r="Z5" s="138">
        <v>0</v>
      </c>
      <c r="AA5" s="138">
        <v>5</v>
      </c>
      <c r="AB5" s="138">
        <v>0</v>
      </c>
      <c r="AC5" s="138">
        <v>10</v>
      </c>
      <c r="AD5" s="138"/>
      <c r="AE5" s="138">
        <v>8</v>
      </c>
      <c r="AF5" s="138">
        <v>0</v>
      </c>
      <c r="AG5" s="138">
        <v>1</v>
      </c>
      <c r="AH5" s="138">
        <v>110</v>
      </c>
      <c r="AI5" s="138">
        <v>296</v>
      </c>
      <c r="AJ5" s="138">
        <v>1</v>
      </c>
      <c r="AK5" s="138">
        <v>2</v>
      </c>
      <c r="AL5" s="138">
        <v>0</v>
      </c>
      <c r="AM5" s="138">
        <v>9</v>
      </c>
      <c r="AN5" s="138"/>
      <c r="AO5" s="138">
        <v>12</v>
      </c>
      <c r="AP5" s="138"/>
      <c r="AQ5" s="138">
        <v>15</v>
      </c>
      <c r="AR5" s="140"/>
    </row>
    <row r="6" spans="1:44" ht="18.600000000000001" customHeight="1" thickBot="1" x14ac:dyDescent="0.35">
      <c r="A6" s="7" t="s">
        <v>111</v>
      </c>
      <c r="B6" s="6">
        <f t="shared" si="0"/>
        <v>10085</v>
      </c>
      <c r="C6" s="138">
        <v>84</v>
      </c>
      <c r="D6" s="138">
        <v>17</v>
      </c>
      <c r="E6" s="139">
        <v>25</v>
      </c>
      <c r="F6" s="138"/>
      <c r="G6" s="138">
        <v>9</v>
      </c>
      <c r="H6" s="138">
        <v>3</v>
      </c>
      <c r="I6" s="138">
        <v>0</v>
      </c>
      <c r="J6" s="138">
        <v>1</v>
      </c>
      <c r="K6" s="138">
        <v>53</v>
      </c>
      <c r="L6" s="140" t="s">
        <v>133</v>
      </c>
      <c r="M6" s="138">
        <v>5</v>
      </c>
      <c r="N6" s="138">
        <v>12</v>
      </c>
      <c r="O6" s="138">
        <v>5286</v>
      </c>
      <c r="P6" s="138"/>
      <c r="Q6" s="138">
        <v>36</v>
      </c>
      <c r="R6" s="140">
        <v>5</v>
      </c>
      <c r="S6" s="138">
        <v>21</v>
      </c>
      <c r="T6" s="138">
        <v>1</v>
      </c>
      <c r="U6" s="138"/>
      <c r="V6" s="138">
        <v>68</v>
      </c>
      <c r="W6" s="139">
        <v>158</v>
      </c>
      <c r="X6" s="138">
        <v>31</v>
      </c>
      <c r="Y6" s="138"/>
      <c r="Z6" s="138">
        <v>5</v>
      </c>
      <c r="AA6" s="138">
        <v>10</v>
      </c>
      <c r="AB6" s="138">
        <v>2</v>
      </c>
      <c r="AC6" s="138">
        <v>21</v>
      </c>
      <c r="AD6" s="138"/>
      <c r="AE6" s="138">
        <v>30</v>
      </c>
      <c r="AF6" s="138" t="s">
        <v>133</v>
      </c>
      <c r="AG6" s="138">
        <v>165</v>
      </c>
      <c r="AH6" s="138">
        <v>74</v>
      </c>
      <c r="AI6" s="138">
        <v>3598</v>
      </c>
      <c r="AJ6" s="138">
        <v>4</v>
      </c>
      <c r="AK6" s="138">
        <v>2</v>
      </c>
      <c r="AL6" s="138">
        <v>2</v>
      </c>
      <c r="AM6" s="138">
        <v>162</v>
      </c>
      <c r="AN6" s="138"/>
      <c r="AO6" s="138">
        <v>84</v>
      </c>
      <c r="AP6" s="138"/>
      <c r="AQ6" s="138">
        <v>111</v>
      </c>
      <c r="AR6" s="140"/>
    </row>
    <row r="7" spans="1:44" ht="18.600000000000001" customHeight="1" thickBot="1" x14ac:dyDescent="0.35">
      <c r="A7" s="3" t="s">
        <v>112</v>
      </c>
      <c r="B7" s="6">
        <f t="shared" si="0"/>
        <v>420</v>
      </c>
      <c r="C7" s="138">
        <v>5</v>
      </c>
      <c r="D7" s="138"/>
      <c r="E7" s="139">
        <v>2</v>
      </c>
      <c r="F7" s="138"/>
      <c r="G7" s="138">
        <v>5</v>
      </c>
      <c r="H7" s="138">
        <v>3</v>
      </c>
      <c r="I7" s="138">
        <v>0</v>
      </c>
      <c r="J7" s="138" t="s">
        <v>133</v>
      </c>
      <c r="K7" s="139">
        <v>0</v>
      </c>
      <c r="L7" s="138" t="s">
        <v>133</v>
      </c>
      <c r="M7" s="138">
        <v>0</v>
      </c>
      <c r="N7" s="138">
        <v>3</v>
      </c>
      <c r="O7" s="139">
        <v>6</v>
      </c>
      <c r="P7" s="139"/>
      <c r="Q7" s="138">
        <v>4</v>
      </c>
      <c r="R7" s="140">
        <v>4</v>
      </c>
      <c r="S7" s="138">
        <v>1</v>
      </c>
      <c r="T7" s="138">
        <v>12</v>
      </c>
      <c r="U7" s="138"/>
      <c r="V7" s="138">
        <v>17</v>
      </c>
      <c r="W7" s="138">
        <v>1</v>
      </c>
      <c r="X7" s="138">
        <v>2</v>
      </c>
      <c r="Y7" s="138"/>
      <c r="Z7" s="138" t="s">
        <v>133</v>
      </c>
      <c r="AA7" s="138">
        <v>0</v>
      </c>
      <c r="AB7" s="138" t="s">
        <v>133</v>
      </c>
      <c r="AC7" s="138">
        <v>3</v>
      </c>
      <c r="AD7" s="138"/>
      <c r="AE7" s="138">
        <v>4</v>
      </c>
      <c r="AF7" s="138" t="s">
        <v>133</v>
      </c>
      <c r="AG7" s="138">
        <v>6</v>
      </c>
      <c r="AH7" s="138">
        <v>4</v>
      </c>
      <c r="AI7" s="138">
        <v>27</v>
      </c>
      <c r="AJ7" s="138">
        <v>1</v>
      </c>
      <c r="AK7" s="138">
        <v>1</v>
      </c>
      <c r="AL7" s="138" t="s">
        <v>133</v>
      </c>
      <c r="AM7" s="138">
        <v>300</v>
      </c>
      <c r="AN7" s="138"/>
      <c r="AO7" s="138">
        <v>0</v>
      </c>
      <c r="AP7" s="138"/>
      <c r="AQ7" s="138">
        <v>9</v>
      </c>
      <c r="AR7" s="140"/>
    </row>
    <row r="8" spans="1:44" ht="15.6" customHeight="1" thickBot="1" x14ac:dyDescent="0.35">
      <c r="A8" s="3" t="s">
        <v>113</v>
      </c>
      <c r="B8" s="6">
        <f t="shared" si="0"/>
        <v>44</v>
      </c>
      <c r="C8" s="138">
        <v>4</v>
      </c>
      <c r="D8" s="138"/>
      <c r="E8" s="139">
        <v>0</v>
      </c>
      <c r="F8" s="138"/>
      <c r="G8" s="138">
        <v>0</v>
      </c>
      <c r="H8" s="138">
        <v>0</v>
      </c>
      <c r="I8" s="138">
        <v>2</v>
      </c>
      <c r="J8" s="138" t="s">
        <v>133</v>
      </c>
      <c r="K8" s="138">
        <v>0</v>
      </c>
      <c r="L8" s="138" t="s">
        <v>133</v>
      </c>
      <c r="M8" s="138">
        <v>0</v>
      </c>
      <c r="N8" s="138" t="s">
        <v>133</v>
      </c>
      <c r="O8" s="138" t="s">
        <v>133</v>
      </c>
      <c r="P8" s="139"/>
      <c r="Q8" s="138">
        <v>0</v>
      </c>
      <c r="R8" s="140">
        <v>0</v>
      </c>
      <c r="S8" s="138">
        <v>0</v>
      </c>
      <c r="T8" s="138">
        <v>0</v>
      </c>
      <c r="U8" s="138"/>
      <c r="V8" s="138">
        <v>2</v>
      </c>
      <c r="W8" s="138" t="s">
        <v>133</v>
      </c>
      <c r="X8" s="138">
        <v>0</v>
      </c>
      <c r="Y8" s="138"/>
      <c r="Z8" s="138" t="s">
        <v>133</v>
      </c>
      <c r="AA8" s="138">
        <v>0</v>
      </c>
      <c r="AB8" s="138" t="s">
        <v>133</v>
      </c>
      <c r="AC8" s="138">
        <v>0</v>
      </c>
      <c r="AD8" s="138"/>
      <c r="AE8" s="138" t="s">
        <v>133</v>
      </c>
      <c r="AF8" s="138" t="s">
        <v>133</v>
      </c>
      <c r="AG8" s="138">
        <v>0</v>
      </c>
      <c r="AH8" s="138">
        <v>1</v>
      </c>
      <c r="AI8" s="138">
        <v>30</v>
      </c>
      <c r="AJ8" s="138">
        <v>0</v>
      </c>
      <c r="AK8" s="138">
        <v>0</v>
      </c>
      <c r="AL8" s="138" t="s">
        <v>133</v>
      </c>
      <c r="AM8" s="138" t="s">
        <v>133</v>
      </c>
      <c r="AN8" s="138"/>
      <c r="AO8" s="138">
        <v>5</v>
      </c>
      <c r="AP8" s="138"/>
      <c r="AQ8" s="138" t="s">
        <v>133</v>
      </c>
      <c r="AR8" s="140"/>
    </row>
    <row r="9" spans="1:44" ht="15" thickBot="1" x14ac:dyDescent="0.35">
      <c r="A9" s="3" t="s">
        <v>114</v>
      </c>
      <c r="B9" s="6">
        <f t="shared" si="0"/>
        <v>512</v>
      </c>
      <c r="C9" s="138">
        <v>7</v>
      </c>
      <c r="D9" s="138"/>
      <c r="E9" s="139">
        <v>1</v>
      </c>
      <c r="F9" s="138"/>
      <c r="G9" s="138">
        <v>15</v>
      </c>
      <c r="H9" s="138">
        <v>6</v>
      </c>
      <c r="I9" s="138">
        <v>5</v>
      </c>
      <c r="J9" s="138">
        <v>5</v>
      </c>
      <c r="K9" s="138">
        <v>1</v>
      </c>
      <c r="L9" s="140" t="s">
        <v>133</v>
      </c>
      <c r="M9" s="138">
        <v>1</v>
      </c>
      <c r="N9" s="138">
        <v>2</v>
      </c>
      <c r="O9" s="138">
        <v>16</v>
      </c>
      <c r="P9" s="139"/>
      <c r="Q9" s="138">
        <v>34</v>
      </c>
      <c r="R9" s="140">
        <v>16</v>
      </c>
      <c r="S9" s="138">
        <v>2</v>
      </c>
      <c r="T9" s="138">
        <v>1</v>
      </c>
      <c r="U9" s="138"/>
      <c r="V9" s="138">
        <v>132</v>
      </c>
      <c r="W9" s="138">
        <v>3</v>
      </c>
      <c r="X9" s="138">
        <v>0</v>
      </c>
      <c r="Y9" s="138"/>
      <c r="Z9" s="138" t="s">
        <v>133</v>
      </c>
      <c r="AA9" s="138">
        <v>1</v>
      </c>
      <c r="AB9" s="138">
        <v>1</v>
      </c>
      <c r="AC9" s="138">
        <v>51</v>
      </c>
      <c r="AD9" s="138"/>
      <c r="AE9" s="138">
        <v>2</v>
      </c>
      <c r="AF9" s="138" t="s">
        <v>133</v>
      </c>
      <c r="AG9" s="138">
        <v>5</v>
      </c>
      <c r="AH9" s="138">
        <v>5</v>
      </c>
      <c r="AI9" s="138">
        <v>2</v>
      </c>
      <c r="AJ9" s="138">
        <v>5</v>
      </c>
      <c r="AK9" s="138">
        <v>0</v>
      </c>
      <c r="AL9" s="138">
        <v>28</v>
      </c>
      <c r="AM9" s="138">
        <v>15</v>
      </c>
      <c r="AN9" s="138"/>
      <c r="AO9" s="138">
        <v>62</v>
      </c>
      <c r="AP9" s="138"/>
      <c r="AQ9" s="138">
        <v>88</v>
      </c>
      <c r="AR9" s="140"/>
    </row>
    <row r="10" spans="1:44" ht="15" thickBot="1" x14ac:dyDescent="0.35">
      <c r="A10" s="3" t="s">
        <v>115</v>
      </c>
      <c r="B10" s="6">
        <f t="shared" si="0"/>
        <v>22</v>
      </c>
      <c r="C10" s="138">
        <v>5</v>
      </c>
      <c r="D10" s="138"/>
      <c r="E10" s="139">
        <v>0</v>
      </c>
      <c r="F10" s="138"/>
      <c r="G10" s="138">
        <v>1</v>
      </c>
      <c r="H10" s="138">
        <v>0</v>
      </c>
      <c r="I10" s="138">
        <v>0</v>
      </c>
      <c r="J10" s="138" t="s">
        <v>133</v>
      </c>
      <c r="K10" s="138">
        <v>0</v>
      </c>
      <c r="L10" s="140" t="s">
        <v>133</v>
      </c>
      <c r="M10" s="138">
        <v>0</v>
      </c>
      <c r="N10" s="138" t="s">
        <v>133</v>
      </c>
      <c r="O10" s="138">
        <v>5</v>
      </c>
      <c r="P10" s="139"/>
      <c r="Q10" s="138">
        <v>0</v>
      </c>
      <c r="R10" s="140">
        <v>0</v>
      </c>
      <c r="S10" s="138">
        <v>0</v>
      </c>
      <c r="T10" s="138">
        <v>1</v>
      </c>
      <c r="U10" s="138"/>
      <c r="V10" s="138">
        <v>6</v>
      </c>
      <c r="W10" s="138">
        <v>0</v>
      </c>
      <c r="X10" s="138">
        <v>0</v>
      </c>
      <c r="Y10" s="138"/>
      <c r="Z10" s="138" t="s">
        <v>133</v>
      </c>
      <c r="AA10" s="138">
        <v>0</v>
      </c>
      <c r="AB10" s="138" t="s">
        <v>133</v>
      </c>
      <c r="AC10" s="138">
        <v>0</v>
      </c>
      <c r="AD10" s="138"/>
      <c r="AE10" s="138">
        <v>0</v>
      </c>
      <c r="AF10" s="138" t="s">
        <v>133</v>
      </c>
      <c r="AG10" s="138">
        <v>0</v>
      </c>
      <c r="AH10" s="138">
        <v>1</v>
      </c>
      <c r="AI10" s="138">
        <v>2</v>
      </c>
      <c r="AJ10" s="138">
        <v>0</v>
      </c>
      <c r="AK10" s="138">
        <v>0</v>
      </c>
      <c r="AL10" s="138" t="s">
        <v>133</v>
      </c>
      <c r="AM10" s="138" t="s">
        <v>133</v>
      </c>
      <c r="AN10" s="138"/>
      <c r="AO10" s="138">
        <v>1</v>
      </c>
      <c r="AP10" s="138"/>
      <c r="AQ10" s="138" t="s">
        <v>133</v>
      </c>
      <c r="AR10" s="140"/>
    </row>
    <row r="11" spans="1:44" ht="15" thickBot="1" x14ac:dyDescent="0.35">
      <c r="A11" s="3" t="s">
        <v>116</v>
      </c>
      <c r="B11" s="6">
        <f t="shared" si="0"/>
        <v>81</v>
      </c>
      <c r="C11" s="138">
        <v>1</v>
      </c>
      <c r="D11" s="138"/>
      <c r="E11" s="139">
        <v>0</v>
      </c>
      <c r="F11" s="138"/>
      <c r="G11" s="138" t="s">
        <v>133</v>
      </c>
      <c r="H11" s="138">
        <v>0</v>
      </c>
      <c r="I11" s="139">
        <v>0</v>
      </c>
      <c r="J11" s="138" t="s">
        <v>133</v>
      </c>
      <c r="K11" s="138">
        <v>0</v>
      </c>
      <c r="L11" s="138" t="s">
        <v>133</v>
      </c>
      <c r="M11" s="138">
        <v>0</v>
      </c>
      <c r="N11" s="138" t="s">
        <v>133</v>
      </c>
      <c r="O11" s="139" t="s">
        <v>133</v>
      </c>
      <c r="P11" s="139"/>
      <c r="Q11" s="138">
        <v>11</v>
      </c>
      <c r="R11" s="140">
        <v>0</v>
      </c>
      <c r="S11" s="138">
        <v>0</v>
      </c>
      <c r="T11" s="138">
        <v>0</v>
      </c>
      <c r="U11" s="138"/>
      <c r="V11" s="139">
        <v>3</v>
      </c>
      <c r="W11" s="138">
        <v>5</v>
      </c>
      <c r="X11" s="138">
        <v>0</v>
      </c>
      <c r="Y11" s="138"/>
      <c r="Z11" s="138" t="s">
        <v>133</v>
      </c>
      <c r="AA11" s="138">
        <v>1</v>
      </c>
      <c r="AB11" s="138" t="s">
        <v>133</v>
      </c>
      <c r="AC11" s="138">
        <v>13</v>
      </c>
      <c r="AD11" s="138"/>
      <c r="AE11" s="138">
        <v>2</v>
      </c>
      <c r="AF11" s="138" t="s">
        <v>133</v>
      </c>
      <c r="AG11" s="138">
        <v>6</v>
      </c>
      <c r="AH11" s="138" t="s">
        <v>133</v>
      </c>
      <c r="AI11" s="138">
        <v>0</v>
      </c>
      <c r="AJ11" s="138">
        <v>0</v>
      </c>
      <c r="AK11" s="138">
        <v>24</v>
      </c>
      <c r="AL11" s="139" t="s">
        <v>133</v>
      </c>
      <c r="AM11" s="139" t="s">
        <v>133</v>
      </c>
      <c r="AN11" s="138"/>
      <c r="AO11" s="138">
        <v>0</v>
      </c>
      <c r="AP11" s="138"/>
      <c r="AQ11" s="139">
        <v>15</v>
      </c>
      <c r="AR11" s="141"/>
    </row>
    <row r="12" spans="1:44" ht="15" thickBot="1" x14ac:dyDescent="0.35">
      <c r="A12" s="3" t="s">
        <v>117</v>
      </c>
      <c r="B12" s="6">
        <f t="shared" si="0"/>
        <v>52</v>
      </c>
      <c r="C12" s="138">
        <v>1</v>
      </c>
      <c r="D12" s="138"/>
      <c r="E12" s="139">
        <v>0</v>
      </c>
      <c r="F12" s="138"/>
      <c r="G12" s="138" t="s">
        <v>133</v>
      </c>
      <c r="H12" s="138">
        <v>0</v>
      </c>
      <c r="I12" s="138">
        <v>0</v>
      </c>
      <c r="J12" s="138" t="s">
        <v>133</v>
      </c>
      <c r="K12" s="138">
        <v>0</v>
      </c>
      <c r="L12" s="138" t="s">
        <v>133</v>
      </c>
      <c r="M12" s="138">
        <v>0</v>
      </c>
      <c r="N12" s="138" t="s">
        <v>133</v>
      </c>
      <c r="O12" s="139" t="s">
        <v>133</v>
      </c>
      <c r="P12" s="139"/>
      <c r="Q12" s="138">
        <v>0</v>
      </c>
      <c r="R12" s="140">
        <v>0</v>
      </c>
      <c r="S12" s="138">
        <v>0</v>
      </c>
      <c r="T12" s="138" t="s">
        <v>133</v>
      </c>
      <c r="U12" s="138"/>
      <c r="V12" s="139">
        <v>1</v>
      </c>
      <c r="W12" s="138">
        <v>10</v>
      </c>
      <c r="X12" s="138">
        <v>0</v>
      </c>
      <c r="Y12" s="138"/>
      <c r="Z12" s="138" t="s">
        <v>133</v>
      </c>
      <c r="AA12" s="138">
        <v>0</v>
      </c>
      <c r="AB12" s="138" t="s">
        <v>133</v>
      </c>
      <c r="AC12" s="138">
        <v>0</v>
      </c>
      <c r="AD12" s="138"/>
      <c r="AE12" s="138" t="s">
        <v>133</v>
      </c>
      <c r="AF12" s="138" t="s">
        <v>133</v>
      </c>
      <c r="AG12" s="138">
        <v>5</v>
      </c>
      <c r="AH12" s="138" t="s">
        <v>133</v>
      </c>
      <c r="AI12" s="138">
        <v>0</v>
      </c>
      <c r="AJ12" s="138">
        <v>0</v>
      </c>
      <c r="AK12" s="138">
        <v>24</v>
      </c>
      <c r="AL12" s="138" t="s">
        <v>133</v>
      </c>
      <c r="AM12" s="138" t="s">
        <v>133</v>
      </c>
      <c r="AN12" s="138"/>
      <c r="AO12" s="138">
        <v>0</v>
      </c>
      <c r="AP12" s="138"/>
      <c r="AQ12" s="138">
        <v>11</v>
      </c>
      <c r="AR12" s="141"/>
    </row>
    <row r="13" spans="1:44" ht="15" thickBot="1" x14ac:dyDescent="0.35">
      <c r="A13" s="3" t="s">
        <v>118</v>
      </c>
      <c r="B13" s="6">
        <f t="shared" si="0"/>
        <v>98</v>
      </c>
      <c r="C13" s="138">
        <v>33</v>
      </c>
      <c r="D13" s="138"/>
      <c r="E13" s="139">
        <v>0</v>
      </c>
      <c r="F13" s="138"/>
      <c r="G13" s="138">
        <v>1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3</v>
      </c>
      <c r="P13" s="139"/>
      <c r="Q13" s="138">
        <v>7</v>
      </c>
      <c r="R13" s="140">
        <v>1</v>
      </c>
      <c r="S13" s="138">
        <v>0</v>
      </c>
      <c r="T13" s="139">
        <v>0</v>
      </c>
      <c r="U13" s="138"/>
      <c r="V13" s="138">
        <v>14</v>
      </c>
      <c r="W13" s="138">
        <v>1</v>
      </c>
      <c r="X13" s="138">
        <v>2</v>
      </c>
      <c r="Y13" s="138"/>
      <c r="Z13" s="138">
        <v>0</v>
      </c>
      <c r="AA13" s="138">
        <v>0</v>
      </c>
      <c r="AB13" s="138">
        <v>0</v>
      </c>
      <c r="AC13" s="138">
        <v>11</v>
      </c>
      <c r="AD13" s="138"/>
      <c r="AE13" s="138">
        <v>1</v>
      </c>
      <c r="AF13" s="138">
        <v>0</v>
      </c>
      <c r="AG13" s="138">
        <v>2</v>
      </c>
      <c r="AH13" s="138">
        <v>1</v>
      </c>
      <c r="AI13" s="138">
        <v>1</v>
      </c>
      <c r="AJ13" s="138">
        <v>1</v>
      </c>
      <c r="AK13" s="138">
        <v>0</v>
      </c>
      <c r="AL13" s="138">
        <v>0</v>
      </c>
      <c r="AM13" s="138">
        <v>2</v>
      </c>
      <c r="AN13" s="138"/>
      <c r="AO13" s="138">
        <v>0</v>
      </c>
      <c r="AP13" s="138"/>
      <c r="AQ13" s="138">
        <v>17</v>
      </c>
      <c r="AR13" s="140"/>
    </row>
    <row r="14" spans="1:44" ht="15" thickBot="1" x14ac:dyDescent="0.35">
      <c r="A14" s="3" t="s">
        <v>119</v>
      </c>
      <c r="B14" s="6">
        <f t="shared" si="0"/>
        <v>218</v>
      </c>
      <c r="C14" s="138">
        <v>12</v>
      </c>
      <c r="D14" s="138"/>
      <c r="E14" s="139">
        <v>0</v>
      </c>
      <c r="F14" s="138"/>
      <c r="G14" s="138">
        <v>5</v>
      </c>
      <c r="H14" s="138">
        <v>2</v>
      </c>
      <c r="I14" s="138">
        <v>0</v>
      </c>
      <c r="J14" s="138" t="s">
        <v>133</v>
      </c>
      <c r="K14" s="138">
        <v>1</v>
      </c>
      <c r="L14" s="138" t="s">
        <v>133</v>
      </c>
      <c r="M14" s="138">
        <v>0</v>
      </c>
      <c r="N14" s="138">
        <v>5</v>
      </c>
      <c r="O14" s="138">
        <v>1</v>
      </c>
      <c r="P14" s="139"/>
      <c r="Q14" s="138">
        <v>9</v>
      </c>
      <c r="R14" s="140">
        <v>3</v>
      </c>
      <c r="S14" s="138">
        <v>0</v>
      </c>
      <c r="T14" s="139">
        <v>0</v>
      </c>
      <c r="U14" s="138"/>
      <c r="V14" s="138">
        <v>23</v>
      </c>
      <c r="W14" s="138">
        <v>0</v>
      </c>
      <c r="X14" s="138">
        <v>0</v>
      </c>
      <c r="Y14" s="138"/>
      <c r="Z14" s="138" t="s">
        <v>133</v>
      </c>
      <c r="AA14" s="138">
        <v>0</v>
      </c>
      <c r="AB14" s="138" t="s">
        <v>133</v>
      </c>
      <c r="AC14" s="138">
        <v>37</v>
      </c>
      <c r="AD14" s="138"/>
      <c r="AE14" s="138">
        <v>2</v>
      </c>
      <c r="AF14" s="138" t="s">
        <v>133</v>
      </c>
      <c r="AG14" s="138">
        <v>15</v>
      </c>
      <c r="AH14" s="138">
        <v>1</v>
      </c>
      <c r="AI14" s="138">
        <v>3</v>
      </c>
      <c r="AJ14" s="138">
        <v>0</v>
      </c>
      <c r="AK14" s="138">
        <v>0</v>
      </c>
      <c r="AL14" s="138" t="s">
        <v>133</v>
      </c>
      <c r="AM14" s="138" t="s">
        <v>133</v>
      </c>
      <c r="AN14" s="138"/>
      <c r="AO14" s="138">
        <v>2</v>
      </c>
      <c r="AP14" s="138"/>
      <c r="AQ14" s="138">
        <v>97</v>
      </c>
      <c r="AR14" s="140"/>
    </row>
    <row r="15" spans="1:44" ht="15" thickBot="1" x14ac:dyDescent="0.35">
      <c r="A15" s="3" t="s">
        <v>120</v>
      </c>
      <c r="B15" s="6">
        <f t="shared" si="0"/>
        <v>762</v>
      </c>
      <c r="C15" s="138">
        <v>24</v>
      </c>
      <c r="D15" s="138"/>
      <c r="E15" s="139">
        <v>0</v>
      </c>
      <c r="F15" s="138"/>
      <c r="G15" s="138">
        <v>51</v>
      </c>
      <c r="H15" s="138">
        <v>2</v>
      </c>
      <c r="I15" s="138">
        <v>8</v>
      </c>
      <c r="J15" s="138" t="s">
        <v>133</v>
      </c>
      <c r="K15" s="139">
        <v>30</v>
      </c>
      <c r="L15" s="138" t="s">
        <v>133</v>
      </c>
      <c r="M15" s="138">
        <v>13</v>
      </c>
      <c r="N15" s="138">
        <v>4</v>
      </c>
      <c r="O15" s="138">
        <v>22</v>
      </c>
      <c r="P15" s="139"/>
      <c r="Q15" s="138">
        <v>96</v>
      </c>
      <c r="R15" s="140">
        <v>3</v>
      </c>
      <c r="S15" s="139">
        <v>154</v>
      </c>
      <c r="T15" s="138">
        <v>0</v>
      </c>
      <c r="U15" s="138"/>
      <c r="V15" s="138">
        <v>17</v>
      </c>
      <c r="W15" s="139">
        <v>3</v>
      </c>
      <c r="X15" s="138">
        <v>12</v>
      </c>
      <c r="Y15" s="138"/>
      <c r="Z15" s="138" t="s">
        <v>133</v>
      </c>
      <c r="AA15" s="139">
        <v>12</v>
      </c>
      <c r="AB15" s="138" t="s">
        <v>133</v>
      </c>
      <c r="AC15" s="138">
        <v>54</v>
      </c>
      <c r="AD15" s="138"/>
      <c r="AE15" s="138">
        <v>37</v>
      </c>
      <c r="AF15" s="138" t="s">
        <v>133</v>
      </c>
      <c r="AG15" s="138">
        <v>7</v>
      </c>
      <c r="AH15" s="138">
        <v>14</v>
      </c>
      <c r="AI15" s="138">
        <v>50</v>
      </c>
      <c r="AJ15" s="138">
        <v>2</v>
      </c>
      <c r="AK15" s="138">
        <v>93</v>
      </c>
      <c r="AL15" s="138">
        <v>10</v>
      </c>
      <c r="AM15" s="138">
        <v>9</v>
      </c>
      <c r="AN15" s="138"/>
      <c r="AO15" s="138">
        <v>32</v>
      </c>
      <c r="AP15" s="138"/>
      <c r="AQ15" s="138">
        <v>3</v>
      </c>
      <c r="AR15" s="140"/>
    </row>
    <row r="16" spans="1:44" ht="15" thickBot="1" x14ac:dyDescent="0.35">
      <c r="A16" s="3" t="s">
        <v>128</v>
      </c>
      <c r="B16" s="6">
        <f t="shared" si="0"/>
        <v>373</v>
      </c>
      <c r="C16" s="138">
        <v>6</v>
      </c>
      <c r="D16" s="138"/>
      <c r="E16" s="138">
        <v>0</v>
      </c>
      <c r="F16" s="138"/>
      <c r="G16" s="138">
        <v>4</v>
      </c>
      <c r="H16" s="138">
        <v>1</v>
      </c>
      <c r="I16" s="138">
        <v>3</v>
      </c>
      <c r="J16" s="138" t="s">
        <v>133</v>
      </c>
      <c r="K16" s="138">
        <v>23</v>
      </c>
      <c r="L16" s="138" t="s">
        <v>133</v>
      </c>
      <c r="M16" s="138">
        <v>13</v>
      </c>
      <c r="N16" s="138" t="s">
        <v>133</v>
      </c>
      <c r="O16" s="138">
        <v>22</v>
      </c>
      <c r="P16" s="138"/>
      <c r="Q16" s="138">
        <v>12</v>
      </c>
      <c r="R16" s="140">
        <v>1</v>
      </c>
      <c r="S16" s="138">
        <v>142</v>
      </c>
      <c r="T16" s="138">
        <v>10</v>
      </c>
      <c r="U16" s="138"/>
      <c r="V16" s="138">
        <v>4</v>
      </c>
      <c r="W16" s="138">
        <v>0</v>
      </c>
      <c r="X16" s="138">
        <v>0</v>
      </c>
      <c r="Y16" s="138"/>
      <c r="Z16" s="138" t="s">
        <v>133</v>
      </c>
      <c r="AA16" s="138">
        <v>10</v>
      </c>
      <c r="AB16" s="138" t="s">
        <v>133</v>
      </c>
      <c r="AC16" s="138">
        <v>14</v>
      </c>
      <c r="AD16" s="138"/>
      <c r="AE16" s="138">
        <v>7</v>
      </c>
      <c r="AF16" s="138" t="s">
        <v>133</v>
      </c>
      <c r="AG16" s="138">
        <v>0</v>
      </c>
      <c r="AH16" s="138">
        <v>1</v>
      </c>
      <c r="AI16" s="138">
        <v>1</v>
      </c>
      <c r="AJ16" s="138">
        <v>0</v>
      </c>
      <c r="AK16" s="138">
        <v>86</v>
      </c>
      <c r="AL16" s="138">
        <v>8</v>
      </c>
      <c r="AM16" s="138">
        <v>4</v>
      </c>
      <c r="AN16" s="138"/>
      <c r="AO16" s="138">
        <v>1</v>
      </c>
      <c r="AP16" s="138"/>
      <c r="AQ16" s="138" t="s">
        <v>133</v>
      </c>
      <c r="AR16" s="140"/>
    </row>
    <row r="17" spans="1:44" ht="15" thickBot="1" x14ac:dyDescent="0.35">
      <c r="A17" s="3" t="s">
        <v>121</v>
      </c>
      <c r="B17" s="6">
        <f t="shared" si="0"/>
        <v>13</v>
      </c>
      <c r="C17" s="138">
        <v>0</v>
      </c>
      <c r="D17" s="138"/>
      <c r="E17" s="139">
        <v>0</v>
      </c>
      <c r="F17" s="138"/>
      <c r="G17" s="138">
        <v>0</v>
      </c>
      <c r="H17" s="138">
        <v>0</v>
      </c>
      <c r="I17" s="138">
        <v>0</v>
      </c>
      <c r="J17" s="138">
        <v>0</v>
      </c>
      <c r="K17" s="139">
        <v>0</v>
      </c>
      <c r="L17" s="138">
        <v>0</v>
      </c>
      <c r="M17" s="138">
        <v>0</v>
      </c>
      <c r="N17" s="138">
        <v>0</v>
      </c>
      <c r="O17" s="138">
        <v>0</v>
      </c>
      <c r="P17" s="139"/>
      <c r="Q17" s="138">
        <v>1</v>
      </c>
      <c r="R17" s="140">
        <v>0</v>
      </c>
      <c r="S17" s="139">
        <v>0</v>
      </c>
      <c r="T17" s="138">
        <v>0</v>
      </c>
      <c r="U17" s="138"/>
      <c r="V17" s="138">
        <v>0</v>
      </c>
      <c r="W17" s="138">
        <v>0</v>
      </c>
      <c r="X17" s="138">
        <v>0</v>
      </c>
      <c r="Y17" s="138"/>
      <c r="Z17" s="138">
        <v>0</v>
      </c>
      <c r="AA17" s="138">
        <v>0</v>
      </c>
      <c r="AB17" s="138">
        <v>0</v>
      </c>
      <c r="AC17" s="138">
        <v>0</v>
      </c>
      <c r="AD17" s="138"/>
      <c r="AE17" s="138" t="s">
        <v>134</v>
      </c>
      <c r="AF17" s="138">
        <v>0</v>
      </c>
      <c r="AG17" s="138">
        <v>0</v>
      </c>
      <c r="AH17" s="138">
        <v>0</v>
      </c>
      <c r="AI17" s="138">
        <v>6</v>
      </c>
      <c r="AJ17" s="138">
        <v>0</v>
      </c>
      <c r="AK17" s="138">
        <v>0</v>
      </c>
      <c r="AL17" s="138">
        <v>0</v>
      </c>
      <c r="AM17" s="138">
        <v>0</v>
      </c>
      <c r="AN17" s="138"/>
      <c r="AO17" s="138">
        <v>0</v>
      </c>
      <c r="AP17" s="138"/>
      <c r="AQ17" s="138">
        <v>6</v>
      </c>
      <c r="AR17" s="140"/>
    </row>
    <row r="18" spans="1:44" ht="15" thickBot="1" x14ac:dyDescent="0.35">
      <c r="A18" s="3" t="s">
        <v>122</v>
      </c>
      <c r="B18" s="6">
        <f t="shared" si="0"/>
        <v>2275</v>
      </c>
      <c r="C18" s="138">
        <v>49</v>
      </c>
      <c r="D18" s="138">
        <v>6</v>
      </c>
      <c r="E18" s="139">
        <v>7</v>
      </c>
      <c r="F18" s="138"/>
      <c r="G18" s="138">
        <v>0</v>
      </c>
      <c r="H18" s="138">
        <v>1</v>
      </c>
      <c r="I18" s="138">
        <v>2</v>
      </c>
      <c r="J18" s="138" t="s">
        <v>133</v>
      </c>
      <c r="K18" s="139">
        <v>5</v>
      </c>
      <c r="L18" s="138" t="s">
        <v>133</v>
      </c>
      <c r="M18" s="138">
        <v>2</v>
      </c>
      <c r="N18" s="138">
        <v>3</v>
      </c>
      <c r="O18" s="138" t="s">
        <v>133</v>
      </c>
      <c r="P18" s="139"/>
      <c r="Q18" s="138">
        <v>47</v>
      </c>
      <c r="R18" s="140">
        <v>4</v>
      </c>
      <c r="S18" s="139">
        <v>38</v>
      </c>
      <c r="T18" s="138" t="s">
        <v>133</v>
      </c>
      <c r="U18" s="138"/>
      <c r="V18" s="138">
        <v>10</v>
      </c>
      <c r="W18" s="138">
        <v>0</v>
      </c>
      <c r="X18" s="138">
        <v>14</v>
      </c>
      <c r="Y18" s="138"/>
      <c r="Z18" s="138">
        <v>2</v>
      </c>
      <c r="AA18" s="138">
        <v>1</v>
      </c>
      <c r="AB18" s="138" t="s">
        <v>133</v>
      </c>
      <c r="AC18" s="138">
        <v>0</v>
      </c>
      <c r="AD18" s="138"/>
      <c r="AE18" s="138">
        <v>16</v>
      </c>
      <c r="AF18" s="138">
        <v>446</v>
      </c>
      <c r="AG18" s="138">
        <v>39</v>
      </c>
      <c r="AH18" s="138">
        <v>7</v>
      </c>
      <c r="AI18" s="138">
        <v>1533</v>
      </c>
      <c r="AJ18" s="138">
        <v>3</v>
      </c>
      <c r="AK18" s="138">
        <v>2</v>
      </c>
      <c r="AL18" s="138">
        <v>4</v>
      </c>
      <c r="AM18" s="138">
        <v>34</v>
      </c>
      <c r="AN18" s="138"/>
      <c r="AO18" s="138">
        <v>0</v>
      </c>
      <c r="AP18" s="138"/>
      <c r="AQ18" s="138">
        <v>0</v>
      </c>
      <c r="AR18" s="140"/>
    </row>
    <row r="19" spans="1:44" ht="15" thickBot="1" x14ac:dyDescent="0.35">
      <c r="A19" s="3" t="s">
        <v>123</v>
      </c>
      <c r="B19" s="6">
        <f t="shared" si="0"/>
        <v>3035</v>
      </c>
      <c r="C19" s="138">
        <v>25</v>
      </c>
      <c r="D19" s="138"/>
      <c r="E19" s="139">
        <v>7</v>
      </c>
      <c r="F19" s="138"/>
      <c r="G19" s="138">
        <v>57</v>
      </c>
      <c r="H19" s="138">
        <v>1</v>
      </c>
      <c r="I19" s="138">
        <v>1</v>
      </c>
      <c r="J19" s="138">
        <v>19</v>
      </c>
      <c r="K19" s="139">
        <v>3</v>
      </c>
      <c r="L19" s="138" t="s">
        <v>133</v>
      </c>
      <c r="M19" s="138">
        <v>0</v>
      </c>
      <c r="N19" s="138">
        <v>2</v>
      </c>
      <c r="O19" s="138">
        <v>396</v>
      </c>
      <c r="P19" s="139"/>
      <c r="Q19" s="138">
        <v>31</v>
      </c>
      <c r="R19" s="140">
        <v>12</v>
      </c>
      <c r="S19" s="139">
        <v>84</v>
      </c>
      <c r="T19" s="138">
        <v>38</v>
      </c>
      <c r="U19" s="138"/>
      <c r="V19" s="138">
        <v>38</v>
      </c>
      <c r="W19" s="138" t="s">
        <v>133</v>
      </c>
      <c r="X19" s="138">
        <v>1</v>
      </c>
      <c r="Y19" s="138"/>
      <c r="Z19" s="138" t="s">
        <v>133</v>
      </c>
      <c r="AA19" s="138">
        <v>16</v>
      </c>
      <c r="AB19" s="138" t="s">
        <v>133</v>
      </c>
      <c r="AC19" s="138">
        <v>152</v>
      </c>
      <c r="AD19" s="138"/>
      <c r="AE19" s="138">
        <v>11</v>
      </c>
      <c r="AF19" s="138">
        <v>1669</v>
      </c>
      <c r="AG19" s="138">
        <v>0</v>
      </c>
      <c r="AH19" s="138">
        <v>156</v>
      </c>
      <c r="AI19" s="138">
        <v>222</v>
      </c>
      <c r="AJ19" s="138">
        <v>12</v>
      </c>
      <c r="AK19" s="138">
        <v>8</v>
      </c>
      <c r="AL19" s="138" t="s">
        <v>133</v>
      </c>
      <c r="AM19" s="138">
        <v>70</v>
      </c>
      <c r="AN19" s="138"/>
      <c r="AO19" s="138">
        <v>4</v>
      </c>
      <c r="AP19" s="138"/>
      <c r="AQ19" s="138" t="s">
        <v>133</v>
      </c>
      <c r="AR19" s="140"/>
    </row>
    <row r="20" spans="1:44" ht="15" thickBot="1" x14ac:dyDescent="0.35">
      <c r="A20" s="3" t="s">
        <v>124</v>
      </c>
      <c r="B20" s="6">
        <f t="shared" si="0"/>
        <v>1712</v>
      </c>
      <c r="C20" s="138">
        <v>42</v>
      </c>
      <c r="D20" s="138"/>
      <c r="E20" s="139">
        <v>6</v>
      </c>
      <c r="F20" s="138"/>
      <c r="G20" s="138">
        <v>51</v>
      </c>
      <c r="H20" s="138">
        <v>0</v>
      </c>
      <c r="I20" s="138">
        <v>1</v>
      </c>
      <c r="J20" s="138">
        <v>2</v>
      </c>
      <c r="K20" s="139">
        <v>71</v>
      </c>
      <c r="L20" s="138" t="s">
        <v>133</v>
      </c>
      <c r="M20" s="138">
        <v>6</v>
      </c>
      <c r="N20" s="138">
        <v>12</v>
      </c>
      <c r="O20" s="138">
        <v>366</v>
      </c>
      <c r="P20" s="139"/>
      <c r="Q20" s="138">
        <v>235</v>
      </c>
      <c r="R20" s="140">
        <v>40</v>
      </c>
      <c r="S20" s="139">
        <v>84</v>
      </c>
      <c r="T20" s="138" t="s">
        <v>133</v>
      </c>
      <c r="U20" s="138"/>
      <c r="V20" s="138">
        <v>18</v>
      </c>
      <c r="W20" s="138" t="s">
        <v>133</v>
      </c>
      <c r="X20" s="138">
        <v>6</v>
      </c>
      <c r="Y20" s="138"/>
      <c r="Z20" s="138">
        <v>1</v>
      </c>
      <c r="AA20" s="138">
        <v>3</v>
      </c>
      <c r="AB20" s="138" t="s">
        <v>133</v>
      </c>
      <c r="AC20" s="138">
        <v>207</v>
      </c>
      <c r="AD20" s="138"/>
      <c r="AE20" s="138">
        <v>49</v>
      </c>
      <c r="AF20" s="138">
        <v>87</v>
      </c>
      <c r="AG20" s="138">
        <v>90</v>
      </c>
      <c r="AH20" s="138">
        <v>16</v>
      </c>
      <c r="AI20" s="138">
        <v>128</v>
      </c>
      <c r="AJ20" s="138">
        <v>4</v>
      </c>
      <c r="AK20" s="138">
        <v>91</v>
      </c>
      <c r="AL20" s="138">
        <v>3</v>
      </c>
      <c r="AM20" s="138">
        <v>7</v>
      </c>
      <c r="AN20" s="138"/>
      <c r="AO20" s="138">
        <v>86</v>
      </c>
      <c r="AP20" s="138"/>
      <c r="AQ20" s="138" t="s">
        <v>133</v>
      </c>
      <c r="AR20" s="140"/>
    </row>
    <row r="21" spans="1:44" ht="15" thickBot="1" x14ac:dyDescent="0.35">
      <c r="A21" s="3" t="s">
        <v>125</v>
      </c>
      <c r="B21" s="6">
        <f t="shared" si="0"/>
        <v>8048</v>
      </c>
      <c r="C21" s="138">
        <v>55</v>
      </c>
      <c r="D21" s="138"/>
      <c r="E21" s="139">
        <v>24</v>
      </c>
      <c r="F21" s="138"/>
      <c r="G21" s="138">
        <v>95</v>
      </c>
      <c r="H21" s="138">
        <v>4</v>
      </c>
      <c r="I21" s="138">
        <v>80</v>
      </c>
      <c r="J21" s="138">
        <v>4</v>
      </c>
      <c r="K21" s="139">
        <v>2</v>
      </c>
      <c r="L21" s="138" t="s">
        <v>133</v>
      </c>
      <c r="M21" s="138">
        <v>35</v>
      </c>
      <c r="N21" s="138">
        <v>69</v>
      </c>
      <c r="O21" s="138">
        <v>793</v>
      </c>
      <c r="P21" s="139"/>
      <c r="Q21" s="138">
        <v>2662</v>
      </c>
      <c r="R21" s="140">
        <v>68</v>
      </c>
      <c r="S21" s="139">
        <v>67</v>
      </c>
      <c r="T21" s="138">
        <v>3</v>
      </c>
      <c r="U21" s="138"/>
      <c r="V21" s="138">
        <v>103</v>
      </c>
      <c r="W21" s="138" t="s">
        <v>133</v>
      </c>
      <c r="X21" s="138">
        <v>203</v>
      </c>
      <c r="Y21" s="138"/>
      <c r="Z21" s="138">
        <v>18</v>
      </c>
      <c r="AA21" s="138">
        <v>38</v>
      </c>
      <c r="AB21" s="138">
        <v>3</v>
      </c>
      <c r="AC21" s="138">
        <v>171</v>
      </c>
      <c r="AD21" s="138"/>
      <c r="AE21" s="138">
        <v>139</v>
      </c>
      <c r="AF21" s="138" t="s">
        <v>133</v>
      </c>
      <c r="AG21" s="138">
        <v>72</v>
      </c>
      <c r="AH21" s="138">
        <v>101</v>
      </c>
      <c r="AI21" s="138">
        <v>2081</v>
      </c>
      <c r="AJ21" s="138">
        <v>42</v>
      </c>
      <c r="AK21" s="138">
        <v>57</v>
      </c>
      <c r="AL21" s="138" t="s">
        <v>133</v>
      </c>
      <c r="AM21" s="138">
        <v>764</v>
      </c>
      <c r="AN21" s="138"/>
      <c r="AO21" s="138">
        <v>36</v>
      </c>
      <c r="AP21" s="138"/>
      <c r="AQ21" s="138">
        <v>259</v>
      </c>
      <c r="AR21" s="140"/>
    </row>
    <row r="22" spans="1:44" ht="15" thickBot="1" x14ac:dyDescent="0.35">
      <c r="A22" s="146" t="s">
        <v>127</v>
      </c>
      <c r="B22" s="8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>
        <v>66</v>
      </c>
      <c r="N22" s="142"/>
      <c r="O22" s="142"/>
      <c r="P22" s="142"/>
      <c r="Q22" s="142"/>
      <c r="R22" s="142"/>
      <c r="S22" s="142"/>
      <c r="T22" s="142">
        <v>66</v>
      </c>
      <c r="U22" s="142"/>
      <c r="V22" s="142"/>
      <c r="W22" s="142">
        <v>192</v>
      </c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>
        <v>1376</v>
      </c>
      <c r="AN22" s="142"/>
      <c r="AO22" s="142"/>
      <c r="AP22" s="142"/>
      <c r="AQ22" s="142"/>
      <c r="AR22" s="142"/>
    </row>
    <row r="23" spans="1:44" ht="15" thickBot="1" x14ac:dyDescent="0.35">
      <c r="A23" s="4" t="s">
        <v>126</v>
      </c>
      <c r="B23" s="8">
        <f>SUM(B3:B21)-(B12+B16)</f>
        <v>28587</v>
      </c>
      <c r="C23" s="142">
        <v>395</v>
      </c>
      <c r="D23" s="142">
        <f t="shared" ref="D23:AP23" si="1">SUM(D3:D21)</f>
        <v>25</v>
      </c>
      <c r="E23" s="142">
        <f t="shared" si="1"/>
        <v>78</v>
      </c>
      <c r="F23" s="142">
        <f t="shared" si="1"/>
        <v>0</v>
      </c>
      <c r="G23" s="142">
        <v>323</v>
      </c>
      <c r="H23" s="142">
        <v>23</v>
      </c>
      <c r="I23" s="142">
        <v>104</v>
      </c>
      <c r="J23" s="142">
        <f t="shared" si="1"/>
        <v>31</v>
      </c>
      <c r="K23" s="142">
        <v>175</v>
      </c>
      <c r="L23" s="147">
        <f t="shared" si="1"/>
        <v>0</v>
      </c>
      <c r="M23" s="142">
        <v>64</v>
      </c>
      <c r="N23" s="142">
        <f t="shared" si="1"/>
        <v>115</v>
      </c>
      <c r="O23" s="142">
        <v>6917</v>
      </c>
      <c r="P23" s="143">
        <f t="shared" si="1"/>
        <v>0</v>
      </c>
      <c r="Q23" s="143">
        <v>3242</v>
      </c>
      <c r="R23" s="143">
        <v>161</v>
      </c>
      <c r="S23" s="142">
        <v>491</v>
      </c>
      <c r="T23" s="142">
        <v>56</v>
      </c>
      <c r="U23" s="142">
        <f t="shared" si="1"/>
        <v>0</v>
      </c>
      <c r="V23" s="142">
        <v>513</v>
      </c>
      <c r="W23" s="142">
        <v>181</v>
      </c>
      <c r="X23" s="142">
        <f t="shared" si="1"/>
        <v>274</v>
      </c>
      <c r="Y23" s="142">
        <f t="shared" si="1"/>
        <v>0</v>
      </c>
      <c r="Z23" s="142">
        <f t="shared" si="1"/>
        <v>26</v>
      </c>
      <c r="AA23" s="142">
        <v>87</v>
      </c>
      <c r="AB23" s="142">
        <f t="shared" si="1"/>
        <v>6</v>
      </c>
      <c r="AC23" s="142">
        <v>774</v>
      </c>
      <c r="AD23" s="142">
        <f t="shared" si="1"/>
        <v>0</v>
      </c>
      <c r="AE23" s="142">
        <v>305</v>
      </c>
      <c r="AF23" s="142">
        <f t="shared" si="1"/>
        <v>2202</v>
      </c>
      <c r="AG23" s="142">
        <v>418</v>
      </c>
      <c r="AH23" s="142">
        <v>495</v>
      </c>
      <c r="AI23" s="142">
        <v>8361</v>
      </c>
      <c r="AJ23" s="142">
        <f t="shared" si="1"/>
        <v>80</v>
      </c>
      <c r="AK23" s="142">
        <v>282</v>
      </c>
      <c r="AL23" s="142">
        <v>48</v>
      </c>
      <c r="AM23" s="142">
        <v>1372</v>
      </c>
      <c r="AN23" s="142">
        <f t="shared" si="1"/>
        <v>0</v>
      </c>
      <c r="AO23" s="142">
        <v>324</v>
      </c>
      <c r="AP23" s="142">
        <f t="shared" si="1"/>
        <v>0</v>
      </c>
      <c r="AQ23" s="142">
        <v>639</v>
      </c>
      <c r="AR23" s="142"/>
    </row>
    <row r="27" spans="1:44" x14ac:dyDescent="0.3">
      <c r="A27" t="s">
        <v>0</v>
      </c>
      <c r="B27" t="s">
        <v>1</v>
      </c>
    </row>
    <row r="28" spans="1:44" x14ac:dyDescent="0.3">
      <c r="A28" t="s">
        <v>108</v>
      </c>
      <c r="B28">
        <v>127</v>
      </c>
      <c r="C28" s="148">
        <f>(B28/$B$47)</f>
        <v>4.4425787945569662E-3</v>
      </c>
    </row>
    <row r="29" spans="1:44" x14ac:dyDescent="0.3">
      <c r="A29" t="s">
        <v>109</v>
      </c>
      <c r="B29">
        <v>535</v>
      </c>
      <c r="C29" s="148">
        <f t="shared" ref="C29:C47" si="2">(B29/$B$47)</f>
        <v>1.8714800433763598E-2</v>
      </c>
    </row>
    <row r="30" spans="1:44" x14ac:dyDescent="0.3">
      <c r="A30" t="s">
        <v>110</v>
      </c>
      <c r="B30">
        <v>600</v>
      </c>
      <c r="C30" s="148">
        <f t="shared" si="2"/>
        <v>2.0988561234127401E-2</v>
      </c>
    </row>
    <row r="31" spans="1:44" x14ac:dyDescent="0.3">
      <c r="A31" t="s">
        <v>111</v>
      </c>
      <c r="B31">
        <v>10085</v>
      </c>
      <c r="C31" s="148">
        <f t="shared" si="2"/>
        <v>0.35278273341029137</v>
      </c>
      <c r="I31" s="149"/>
    </row>
    <row r="32" spans="1:44" x14ac:dyDescent="0.3">
      <c r="A32" t="s">
        <v>112</v>
      </c>
      <c r="B32">
        <v>420</v>
      </c>
      <c r="C32" s="148">
        <f t="shared" si="2"/>
        <v>1.469199286388918E-2</v>
      </c>
    </row>
    <row r="33" spans="1:3" x14ac:dyDescent="0.3">
      <c r="A33" t="s">
        <v>113</v>
      </c>
      <c r="B33">
        <v>44</v>
      </c>
      <c r="C33" s="148">
        <f t="shared" si="2"/>
        <v>1.5391611571693427E-3</v>
      </c>
    </row>
    <row r="34" spans="1:3" x14ac:dyDescent="0.3">
      <c r="A34" t="s">
        <v>114</v>
      </c>
      <c r="B34">
        <v>512</v>
      </c>
      <c r="C34" s="148">
        <f t="shared" si="2"/>
        <v>1.7910238919788716E-2</v>
      </c>
    </row>
    <row r="35" spans="1:3" x14ac:dyDescent="0.3">
      <c r="A35" t="s">
        <v>115</v>
      </c>
      <c r="B35">
        <v>22</v>
      </c>
      <c r="C35" s="148">
        <f t="shared" si="2"/>
        <v>7.6958057858467134E-4</v>
      </c>
    </row>
    <row r="36" spans="1:3" x14ac:dyDescent="0.3">
      <c r="A36" t="s">
        <v>116</v>
      </c>
      <c r="B36">
        <v>81</v>
      </c>
      <c r="C36" s="148">
        <f t="shared" si="2"/>
        <v>2.8334557666071991E-3</v>
      </c>
    </row>
    <row r="37" spans="1:3" x14ac:dyDescent="0.3">
      <c r="A37" t="s">
        <v>117</v>
      </c>
      <c r="B37">
        <v>52</v>
      </c>
      <c r="C37" s="148">
        <f t="shared" si="2"/>
        <v>1.8190086402910413E-3</v>
      </c>
    </row>
    <row r="38" spans="1:3" x14ac:dyDescent="0.3">
      <c r="A38" t="s">
        <v>118</v>
      </c>
      <c r="B38">
        <v>98</v>
      </c>
      <c r="C38" s="148">
        <f t="shared" si="2"/>
        <v>3.4281316682408087E-3</v>
      </c>
    </row>
    <row r="39" spans="1:3" x14ac:dyDescent="0.3">
      <c r="A39" t="s">
        <v>119</v>
      </c>
      <c r="B39">
        <v>218</v>
      </c>
      <c r="C39" s="148">
        <f t="shared" si="2"/>
        <v>7.6258439150662886E-3</v>
      </c>
    </row>
    <row r="40" spans="1:3" x14ac:dyDescent="0.3">
      <c r="A40" t="s">
        <v>120</v>
      </c>
      <c r="B40">
        <v>762</v>
      </c>
      <c r="C40" s="148">
        <f t="shared" si="2"/>
        <v>2.6655472767341797E-2</v>
      </c>
    </row>
    <row r="41" spans="1:3" x14ac:dyDescent="0.3">
      <c r="A41" t="s">
        <v>128</v>
      </c>
      <c r="B41">
        <v>373</v>
      </c>
      <c r="C41" s="148">
        <f t="shared" si="2"/>
        <v>1.30478889005492E-2</v>
      </c>
    </row>
    <row r="42" spans="1:3" x14ac:dyDescent="0.3">
      <c r="A42" t="s">
        <v>121</v>
      </c>
      <c r="B42">
        <v>13</v>
      </c>
      <c r="C42" s="148">
        <f t="shared" si="2"/>
        <v>4.5475216007276033E-4</v>
      </c>
    </row>
    <row r="43" spans="1:3" x14ac:dyDescent="0.3">
      <c r="A43" t="s">
        <v>122</v>
      </c>
      <c r="B43">
        <v>2275</v>
      </c>
      <c r="C43" s="148">
        <f t="shared" si="2"/>
        <v>7.9581628012733066E-2</v>
      </c>
    </row>
    <row r="44" spans="1:3" x14ac:dyDescent="0.3">
      <c r="A44" t="s">
        <v>123</v>
      </c>
      <c r="B44">
        <v>3035</v>
      </c>
      <c r="C44" s="148">
        <f t="shared" si="2"/>
        <v>0.10616713890929444</v>
      </c>
    </row>
    <row r="45" spans="1:3" x14ac:dyDescent="0.3">
      <c r="A45" t="s">
        <v>124</v>
      </c>
      <c r="B45">
        <v>1712</v>
      </c>
      <c r="C45" s="148">
        <f t="shared" si="2"/>
        <v>5.9887361388043514E-2</v>
      </c>
    </row>
    <row r="46" spans="1:3" x14ac:dyDescent="0.3">
      <c r="A46" t="s">
        <v>125</v>
      </c>
      <c r="B46">
        <v>8048</v>
      </c>
      <c r="C46" s="148">
        <f t="shared" si="2"/>
        <v>0.28152656802042886</v>
      </c>
    </row>
    <row r="47" spans="1:3" x14ac:dyDescent="0.3">
      <c r="A47" t="s">
        <v>126</v>
      </c>
      <c r="B47">
        <v>28587</v>
      </c>
      <c r="C47" s="134">
        <f t="shared" si="2"/>
        <v>1</v>
      </c>
    </row>
  </sheetData>
  <conditionalFormatting sqref="C23:AR23">
    <cfRule type="cellIs" dxfId="1" priority="1" operator="notEqual">
      <formula>C$22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7"/>
  <sheetViews>
    <sheetView topLeftCell="A28" zoomScale="70" zoomScaleNormal="70" workbookViewId="0">
      <pane xSplit="1" topLeftCell="B1" activePane="topRight" state="frozen"/>
      <selection pane="topRight" activeCell="B46" sqref="B46"/>
    </sheetView>
  </sheetViews>
  <sheetFormatPr defaultColWidth="9.33203125" defaultRowHeight="14.4" x14ac:dyDescent="0.3"/>
  <cols>
    <col min="1" max="1" width="45.5546875" customWidth="1"/>
  </cols>
  <sheetData>
    <row r="1" spans="1:43" ht="26.4" thickBot="1" x14ac:dyDescent="0.55000000000000004">
      <c r="A1" s="20" t="s">
        <v>105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39"/>
      <c r="AD1" s="23"/>
      <c r="AE1" s="23"/>
      <c r="AF1" s="104"/>
      <c r="AG1" s="23"/>
      <c r="AH1" s="23"/>
      <c r="AI1" s="23"/>
      <c r="AJ1" s="104"/>
      <c r="AK1" s="23"/>
      <c r="AL1" s="23"/>
      <c r="AM1" s="23"/>
      <c r="AN1" s="23"/>
      <c r="AO1" s="23"/>
      <c r="AP1" s="23"/>
      <c r="AQ1" s="94"/>
    </row>
    <row r="2" spans="1:43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101" t="s">
        <v>3</v>
      </c>
      <c r="F2" s="80" t="s">
        <v>4</v>
      </c>
      <c r="G2" s="137" t="s">
        <v>5</v>
      </c>
      <c r="H2" s="137" t="s">
        <v>55</v>
      </c>
      <c r="I2" s="137" t="s">
        <v>7</v>
      </c>
      <c r="J2" s="137" t="s">
        <v>8</v>
      </c>
      <c r="K2" s="137" t="s">
        <v>6</v>
      </c>
      <c r="L2" s="137" t="s">
        <v>9</v>
      </c>
      <c r="M2" s="137" t="s">
        <v>10</v>
      </c>
      <c r="N2" s="137" t="s">
        <v>11</v>
      </c>
      <c r="O2" s="137" t="s">
        <v>12</v>
      </c>
      <c r="P2" s="137" t="s">
        <v>93</v>
      </c>
      <c r="Q2" s="137" t="s">
        <v>13</v>
      </c>
      <c r="R2" s="137" t="s">
        <v>14</v>
      </c>
      <c r="S2" s="137" t="s">
        <v>15</v>
      </c>
      <c r="T2" s="137" t="s">
        <v>16</v>
      </c>
      <c r="U2" s="137" t="s">
        <v>17</v>
      </c>
      <c r="V2" s="137" t="s">
        <v>18</v>
      </c>
      <c r="W2" s="137" t="s">
        <v>19</v>
      </c>
      <c r="X2" s="137" t="s">
        <v>20</v>
      </c>
      <c r="Y2" s="137" t="s">
        <v>21</v>
      </c>
      <c r="Z2" s="137" t="s">
        <v>23</v>
      </c>
      <c r="AA2" s="137" t="s">
        <v>25</v>
      </c>
      <c r="AB2" s="137" t="s">
        <v>24</v>
      </c>
      <c r="AC2" s="137" t="s">
        <v>106</v>
      </c>
      <c r="AD2" s="137" t="s">
        <v>107</v>
      </c>
      <c r="AE2" s="137" t="s">
        <v>27</v>
      </c>
      <c r="AF2" s="137" t="s">
        <v>28</v>
      </c>
      <c r="AG2" s="137" t="s">
        <v>29</v>
      </c>
      <c r="AH2" s="137" t="s">
        <v>85</v>
      </c>
      <c r="AI2" s="137" t="s">
        <v>31</v>
      </c>
      <c r="AJ2" s="137" t="s">
        <v>32</v>
      </c>
      <c r="AK2" s="137" t="s">
        <v>30</v>
      </c>
      <c r="AL2" s="137" t="s">
        <v>33</v>
      </c>
      <c r="AM2" s="137" t="s">
        <v>35</v>
      </c>
      <c r="AN2" s="137" t="s">
        <v>36</v>
      </c>
      <c r="AO2" s="137" t="s">
        <v>57</v>
      </c>
      <c r="AP2" s="137" t="s">
        <v>34</v>
      </c>
      <c r="AQ2" s="137" t="s">
        <v>56</v>
      </c>
    </row>
    <row r="3" spans="1:43" ht="15" thickBot="1" x14ac:dyDescent="0.35">
      <c r="A3" s="5" t="s">
        <v>108</v>
      </c>
      <c r="B3" s="6">
        <f t="shared" ref="B3:B21" si="0">SUM(C3:AQ3)</f>
        <v>175</v>
      </c>
      <c r="C3" s="138"/>
      <c r="D3" s="138"/>
      <c r="E3" s="139"/>
      <c r="F3" s="138">
        <v>0</v>
      </c>
      <c r="G3" s="138">
        <v>18</v>
      </c>
      <c r="H3" s="138">
        <v>0</v>
      </c>
      <c r="I3" s="138">
        <v>41</v>
      </c>
      <c r="J3" s="138">
        <v>2</v>
      </c>
      <c r="K3" s="138">
        <v>0</v>
      </c>
      <c r="L3" s="138">
        <v>4</v>
      </c>
      <c r="M3" s="138" t="s">
        <v>129</v>
      </c>
      <c r="N3" s="138">
        <v>1</v>
      </c>
      <c r="O3" s="138">
        <v>5</v>
      </c>
      <c r="P3" s="138"/>
      <c r="Q3" s="138">
        <v>14</v>
      </c>
      <c r="R3" s="138" t="s">
        <v>129</v>
      </c>
      <c r="S3" s="138">
        <v>0</v>
      </c>
      <c r="T3" s="138"/>
      <c r="U3" s="138">
        <v>0</v>
      </c>
      <c r="V3" s="138"/>
      <c r="W3" s="138">
        <v>0</v>
      </c>
      <c r="X3" s="138">
        <v>0</v>
      </c>
      <c r="Y3" s="138">
        <v>0</v>
      </c>
      <c r="Z3" s="138" t="s">
        <v>129</v>
      </c>
      <c r="AA3" s="138">
        <v>0</v>
      </c>
      <c r="AB3" s="138">
        <v>0</v>
      </c>
      <c r="AC3" s="138">
        <v>38</v>
      </c>
      <c r="AD3" s="138" t="s">
        <v>129</v>
      </c>
      <c r="AE3" s="138">
        <v>6</v>
      </c>
      <c r="AF3" s="138">
        <v>28</v>
      </c>
      <c r="AG3" s="138" t="s">
        <v>129</v>
      </c>
      <c r="AH3" s="138">
        <v>0</v>
      </c>
      <c r="AI3" s="138">
        <v>0</v>
      </c>
      <c r="AJ3" s="138">
        <v>1</v>
      </c>
      <c r="AK3" s="138" t="s">
        <v>129</v>
      </c>
      <c r="AL3" s="138">
        <v>2</v>
      </c>
      <c r="AM3" s="138"/>
      <c r="AN3" s="138">
        <v>0</v>
      </c>
      <c r="AO3" s="138" t="s">
        <v>129</v>
      </c>
      <c r="AP3" s="138">
        <v>13</v>
      </c>
      <c r="AQ3" s="138">
        <v>2</v>
      </c>
    </row>
    <row r="4" spans="1:43" ht="15" thickBot="1" x14ac:dyDescent="0.35">
      <c r="A4" s="7" t="s">
        <v>109</v>
      </c>
      <c r="B4" s="6">
        <f t="shared" si="0"/>
        <v>559</v>
      </c>
      <c r="C4" s="138"/>
      <c r="D4" s="138"/>
      <c r="E4" s="139"/>
      <c r="F4" s="138">
        <v>0</v>
      </c>
      <c r="G4" s="138">
        <v>3</v>
      </c>
      <c r="H4" s="138">
        <v>10</v>
      </c>
      <c r="I4" s="138">
        <v>1</v>
      </c>
      <c r="J4" s="138">
        <v>4</v>
      </c>
      <c r="K4" s="138">
        <v>4</v>
      </c>
      <c r="L4" s="138" t="s">
        <v>129</v>
      </c>
      <c r="M4" s="138">
        <v>1</v>
      </c>
      <c r="N4" s="138">
        <v>1</v>
      </c>
      <c r="O4" s="138">
        <v>3</v>
      </c>
      <c r="P4" s="138"/>
      <c r="Q4" s="138">
        <v>21</v>
      </c>
      <c r="R4" s="140">
        <v>1</v>
      </c>
      <c r="S4" s="138">
        <v>7</v>
      </c>
      <c r="T4" s="138"/>
      <c r="U4" s="138">
        <v>0</v>
      </c>
      <c r="V4" s="138"/>
      <c r="W4" s="138">
        <v>0</v>
      </c>
      <c r="X4" s="138">
        <v>3</v>
      </c>
      <c r="Y4" s="138">
        <v>0</v>
      </c>
      <c r="Z4" s="138" t="s">
        <v>129</v>
      </c>
      <c r="AA4" s="138">
        <v>0</v>
      </c>
      <c r="AB4" s="138">
        <v>2</v>
      </c>
      <c r="AC4" s="138">
        <v>0</v>
      </c>
      <c r="AD4" s="138">
        <v>9</v>
      </c>
      <c r="AE4" s="138">
        <v>2</v>
      </c>
      <c r="AF4" s="138">
        <v>1</v>
      </c>
      <c r="AG4" s="138">
        <v>1</v>
      </c>
      <c r="AH4" s="138">
        <v>323</v>
      </c>
      <c r="AI4" s="138">
        <v>18</v>
      </c>
      <c r="AJ4" s="138">
        <v>8</v>
      </c>
      <c r="AK4" s="138" t="s">
        <v>129</v>
      </c>
      <c r="AL4" s="138">
        <v>3</v>
      </c>
      <c r="AM4" s="138"/>
      <c r="AN4" s="138">
        <v>2</v>
      </c>
      <c r="AO4" s="138">
        <v>39</v>
      </c>
      <c r="AP4" s="138" t="s">
        <v>129</v>
      </c>
      <c r="AQ4" s="140">
        <v>92</v>
      </c>
    </row>
    <row r="5" spans="1:43" ht="19.8" thickBot="1" x14ac:dyDescent="0.35">
      <c r="A5" s="5" t="s">
        <v>110</v>
      </c>
      <c r="B5" s="6">
        <f t="shared" si="0"/>
        <v>764</v>
      </c>
      <c r="C5" s="138"/>
      <c r="D5" s="138"/>
      <c r="E5" s="139"/>
      <c r="F5" s="138">
        <v>0</v>
      </c>
      <c r="G5" s="138">
        <v>12</v>
      </c>
      <c r="H5" s="138">
        <v>0</v>
      </c>
      <c r="I5" s="138">
        <v>5</v>
      </c>
      <c r="J5" s="138">
        <v>4</v>
      </c>
      <c r="K5" s="138">
        <v>5</v>
      </c>
      <c r="L5" s="138">
        <v>99</v>
      </c>
      <c r="M5" s="138">
        <v>1</v>
      </c>
      <c r="N5" s="138">
        <v>6</v>
      </c>
      <c r="O5" s="138">
        <v>20</v>
      </c>
      <c r="P5" s="138"/>
      <c r="Q5" s="138">
        <v>161</v>
      </c>
      <c r="R5" s="140">
        <v>1</v>
      </c>
      <c r="S5" s="138">
        <v>0</v>
      </c>
      <c r="T5" s="138"/>
      <c r="U5" s="138">
        <v>0</v>
      </c>
      <c r="V5" s="138"/>
      <c r="W5" s="138">
        <v>8</v>
      </c>
      <c r="X5" s="138">
        <v>0</v>
      </c>
      <c r="Y5" s="138">
        <v>0</v>
      </c>
      <c r="Z5" s="138" t="s">
        <v>129</v>
      </c>
      <c r="AA5" s="138">
        <v>1</v>
      </c>
      <c r="AB5" s="138">
        <v>2</v>
      </c>
      <c r="AC5" s="138">
        <v>18</v>
      </c>
      <c r="AD5" s="138">
        <v>11</v>
      </c>
      <c r="AE5" s="138">
        <v>20</v>
      </c>
      <c r="AF5" s="138">
        <v>1</v>
      </c>
      <c r="AG5" s="138">
        <v>125</v>
      </c>
      <c r="AH5" s="138">
        <v>153</v>
      </c>
      <c r="AI5" s="138">
        <v>1</v>
      </c>
      <c r="AJ5" s="138">
        <v>1</v>
      </c>
      <c r="AK5" s="138">
        <v>1</v>
      </c>
      <c r="AL5" s="138">
        <v>2</v>
      </c>
      <c r="AM5" s="138"/>
      <c r="AN5" s="138">
        <v>23</v>
      </c>
      <c r="AO5" s="138">
        <v>52</v>
      </c>
      <c r="AP5" s="138">
        <v>17</v>
      </c>
      <c r="AQ5" s="140">
        <v>14</v>
      </c>
    </row>
    <row r="6" spans="1:43" ht="15" thickBot="1" x14ac:dyDescent="0.35">
      <c r="A6" s="7" t="s">
        <v>111</v>
      </c>
      <c r="B6" s="6">
        <f t="shared" si="0"/>
        <v>4611</v>
      </c>
      <c r="C6" s="138"/>
      <c r="D6" s="138"/>
      <c r="E6" s="139"/>
      <c r="F6" s="138">
        <v>0</v>
      </c>
      <c r="G6" s="138">
        <v>6</v>
      </c>
      <c r="H6" s="138">
        <v>2</v>
      </c>
      <c r="I6" s="138">
        <v>20</v>
      </c>
      <c r="J6" s="138" t="s">
        <v>129</v>
      </c>
      <c r="K6" s="138">
        <v>281</v>
      </c>
      <c r="L6" s="140">
        <v>5</v>
      </c>
      <c r="M6" s="138">
        <v>1</v>
      </c>
      <c r="N6" s="138">
        <v>15</v>
      </c>
      <c r="O6" s="138">
        <v>430</v>
      </c>
      <c r="P6" s="138"/>
      <c r="Q6" s="138">
        <v>59</v>
      </c>
      <c r="R6" s="140">
        <v>1</v>
      </c>
      <c r="S6" s="138">
        <v>11</v>
      </c>
      <c r="T6" s="138"/>
      <c r="U6" s="138">
        <v>0</v>
      </c>
      <c r="V6" s="138"/>
      <c r="W6" s="139">
        <v>42</v>
      </c>
      <c r="X6" s="138">
        <v>56</v>
      </c>
      <c r="Y6" s="138">
        <v>0</v>
      </c>
      <c r="Z6" s="138">
        <v>1</v>
      </c>
      <c r="AA6" s="138">
        <v>1</v>
      </c>
      <c r="AB6" s="138">
        <v>17</v>
      </c>
      <c r="AC6" s="138">
        <v>17</v>
      </c>
      <c r="AD6" s="138">
        <v>40</v>
      </c>
      <c r="AE6" s="138">
        <v>22</v>
      </c>
      <c r="AF6" s="138">
        <v>53</v>
      </c>
      <c r="AG6" s="138">
        <v>266</v>
      </c>
      <c r="AH6" s="138">
        <v>1922</v>
      </c>
      <c r="AI6" s="138">
        <v>9</v>
      </c>
      <c r="AJ6" s="138">
        <v>33</v>
      </c>
      <c r="AK6" s="138">
        <v>8</v>
      </c>
      <c r="AL6" s="138">
        <v>556</v>
      </c>
      <c r="AM6" s="138"/>
      <c r="AN6" s="138">
        <v>60</v>
      </c>
      <c r="AO6" s="138">
        <v>33</v>
      </c>
      <c r="AP6" s="138">
        <v>413</v>
      </c>
      <c r="AQ6" s="140">
        <v>231</v>
      </c>
    </row>
    <row r="7" spans="1:43" ht="15" thickBot="1" x14ac:dyDescent="0.35">
      <c r="A7" s="3" t="s">
        <v>112</v>
      </c>
      <c r="B7" s="6">
        <f t="shared" si="0"/>
        <v>1062</v>
      </c>
      <c r="C7" s="138"/>
      <c r="D7" s="138"/>
      <c r="E7" s="139"/>
      <c r="F7" s="138">
        <v>0</v>
      </c>
      <c r="G7" s="138">
        <v>1</v>
      </c>
      <c r="H7" s="138">
        <v>11</v>
      </c>
      <c r="I7" s="138">
        <v>0</v>
      </c>
      <c r="J7" s="138" t="s">
        <v>129</v>
      </c>
      <c r="K7" s="139">
        <v>0</v>
      </c>
      <c r="L7" s="138">
        <v>30</v>
      </c>
      <c r="M7" s="138" t="s">
        <v>129</v>
      </c>
      <c r="N7" s="138">
        <v>1</v>
      </c>
      <c r="O7" s="139">
        <v>900</v>
      </c>
      <c r="P7" s="139"/>
      <c r="Q7" s="138">
        <v>33</v>
      </c>
      <c r="R7" s="140">
        <v>3</v>
      </c>
      <c r="S7" s="138">
        <v>3</v>
      </c>
      <c r="T7" s="138"/>
      <c r="U7" s="138">
        <v>0</v>
      </c>
      <c r="V7" s="138"/>
      <c r="W7" s="138">
        <v>0</v>
      </c>
      <c r="X7" s="138">
        <v>0</v>
      </c>
      <c r="Y7" s="138">
        <v>0</v>
      </c>
      <c r="Z7" s="138" t="s">
        <v>129</v>
      </c>
      <c r="AA7" s="138">
        <v>0</v>
      </c>
      <c r="AB7" s="138">
        <v>27</v>
      </c>
      <c r="AC7" s="138">
        <v>5</v>
      </c>
      <c r="AD7" s="138">
        <v>0</v>
      </c>
      <c r="AE7" s="138">
        <v>3</v>
      </c>
      <c r="AF7" s="138">
        <v>4</v>
      </c>
      <c r="AG7" s="138" t="s">
        <v>129</v>
      </c>
      <c r="AH7" s="138">
        <v>9</v>
      </c>
      <c r="AI7" s="138">
        <v>0</v>
      </c>
      <c r="AJ7" s="138">
        <v>10</v>
      </c>
      <c r="AK7" s="138" t="s">
        <v>129</v>
      </c>
      <c r="AL7" s="138">
        <v>1</v>
      </c>
      <c r="AM7" s="138"/>
      <c r="AN7" s="138">
        <v>0</v>
      </c>
      <c r="AO7" s="138">
        <v>7</v>
      </c>
      <c r="AP7" s="138">
        <v>13</v>
      </c>
      <c r="AQ7" s="140">
        <v>1</v>
      </c>
    </row>
    <row r="8" spans="1:43" ht="15" thickBot="1" x14ac:dyDescent="0.35">
      <c r="A8" s="3" t="s">
        <v>113</v>
      </c>
      <c r="B8" s="6">
        <f t="shared" si="0"/>
        <v>30</v>
      </c>
      <c r="C8" s="138"/>
      <c r="D8" s="138"/>
      <c r="E8" s="139"/>
      <c r="F8" s="138">
        <v>0</v>
      </c>
      <c r="G8" s="138">
        <v>2</v>
      </c>
      <c r="H8" s="138">
        <v>2</v>
      </c>
      <c r="I8" s="138">
        <v>0</v>
      </c>
      <c r="J8" s="138" t="s">
        <v>129</v>
      </c>
      <c r="K8" s="138">
        <v>0</v>
      </c>
      <c r="L8" s="138" t="s">
        <v>129</v>
      </c>
      <c r="M8" s="138" t="s">
        <v>129</v>
      </c>
      <c r="N8" s="138">
        <v>0</v>
      </c>
      <c r="O8" s="138" t="s">
        <v>129</v>
      </c>
      <c r="P8" s="139"/>
      <c r="Q8" s="138">
        <v>0</v>
      </c>
      <c r="R8" s="140" t="s">
        <v>129</v>
      </c>
      <c r="S8" s="138">
        <v>1</v>
      </c>
      <c r="T8" s="138"/>
      <c r="U8" s="138">
        <v>0</v>
      </c>
      <c r="V8" s="138"/>
      <c r="W8" s="138">
        <v>0</v>
      </c>
      <c r="X8" s="138">
        <v>0</v>
      </c>
      <c r="Y8" s="138">
        <v>0</v>
      </c>
      <c r="Z8" s="138" t="s">
        <v>129</v>
      </c>
      <c r="AA8" s="138">
        <v>0</v>
      </c>
      <c r="AB8" s="138">
        <v>0</v>
      </c>
      <c r="AC8" s="138">
        <v>0</v>
      </c>
      <c r="AD8" s="138">
        <v>0</v>
      </c>
      <c r="AE8" s="138" t="s">
        <v>129</v>
      </c>
      <c r="AF8" s="138">
        <v>0</v>
      </c>
      <c r="AG8" s="138" t="s">
        <v>129</v>
      </c>
      <c r="AH8" s="138">
        <v>20</v>
      </c>
      <c r="AI8" s="138">
        <v>0</v>
      </c>
      <c r="AJ8" s="138">
        <v>0</v>
      </c>
      <c r="AK8" s="138" t="s">
        <v>129</v>
      </c>
      <c r="AL8" s="138">
        <v>0</v>
      </c>
      <c r="AM8" s="138"/>
      <c r="AN8" s="138">
        <v>5</v>
      </c>
      <c r="AO8" s="138" t="s">
        <v>129</v>
      </c>
      <c r="AP8" s="138" t="s">
        <v>129</v>
      </c>
      <c r="AQ8" s="140">
        <v>0</v>
      </c>
    </row>
    <row r="9" spans="1:43" ht="15" thickBot="1" x14ac:dyDescent="0.35">
      <c r="A9" s="3" t="s">
        <v>114</v>
      </c>
      <c r="B9" s="6">
        <f t="shared" si="0"/>
        <v>645</v>
      </c>
      <c r="C9" s="138"/>
      <c r="D9" s="138"/>
      <c r="E9" s="139"/>
      <c r="F9" s="138">
        <v>0</v>
      </c>
      <c r="G9" s="138">
        <v>20</v>
      </c>
      <c r="H9" s="138">
        <v>8</v>
      </c>
      <c r="I9" s="138">
        <v>1</v>
      </c>
      <c r="J9" s="138">
        <v>26</v>
      </c>
      <c r="K9" s="138">
        <v>1</v>
      </c>
      <c r="L9" s="140">
        <v>7</v>
      </c>
      <c r="M9" s="138">
        <v>4</v>
      </c>
      <c r="N9" s="138">
        <v>4</v>
      </c>
      <c r="O9" s="138" t="s">
        <v>129</v>
      </c>
      <c r="P9" s="139"/>
      <c r="Q9" s="138">
        <v>221</v>
      </c>
      <c r="R9" s="140">
        <v>36</v>
      </c>
      <c r="S9" s="138">
        <v>2</v>
      </c>
      <c r="T9" s="138"/>
      <c r="U9" s="138">
        <v>0</v>
      </c>
      <c r="V9" s="138"/>
      <c r="W9" s="138">
        <v>2</v>
      </c>
      <c r="X9" s="138">
        <v>0</v>
      </c>
      <c r="Y9" s="138">
        <v>0</v>
      </c>
      <c r="Z9" s="138" t="s">
        <v>129</v>
      </c>
      <c r="AA9" s="138">
        <v>0</v>
      </c>
      <c r="AB9" s="138">
        <v>5</v>
      </c>
      <c r="AC9" s="138">
        <v>24</v>
      </c>
      <c r="AD9" s="138">
        <v>5</v>
      </c>
      <c r="AE9" s="138">
        <v>10</v>
      </c>
      <c r="AF9" s="138">
        <v>1</v>
      </c>
      <c r="AG9" s="138">
        <v>2</v>
      </c>
      <c r="AH9" s="138">
        <v>7</v>
      </c>
      <c r="AI9" s="138">
        <v>9</v>
      </c>
      <c r="AJ9" s="138">
        <v>5</v>
      </c>
      <c r="AK9" s="138">
        <v>5</v>
      </c>
      <c r="AL9" s="138">
        <v>18</v>
      </c>
      <c r="AM9" s="138"/>
      <c r="AN9" s="138">
        <v>2</v>
      </c>
      <c r="AO9" s="138">
        <v>36</v>
      </c>
      <c r="AP9" s="138">
        <v>184</v>
      </c>
      <c r="AQ9" s="140">
        <v>0</v>
      </c>
    </row>
    <row r="10" spans="1:43" ht="15" thickBot="1" x14ac:dyDescent="0.35">
      <c r="A10" s="3" t="s">
        <v>115</v>
      </c>
      <c r="B10" s="6">
        <f t="shared" si="0"/>
        <v>10</v>
      </c>
      <c r="C10" s="138"/>
      <c r="D10" s="138"/>
      <c r="E10" s="139"/>
      <c r="F10" s="138">
        <v>0</v>
      </c>
      <c r="G10" s="138">
        <v>0</v>
      </c>
      <c r="H10" s="138">
        <v>0</v>
      </c>
      <c r="I10" s="138">
        <v>0</v>
      </c>
      <c r="J10" s="138" t="s">
        <v>129</v>
      </c>
      <c r="K10" s="138">
        <v>0</v>
      </c>
      <c r="L10" s="140" t="s">
        <v>129</v>
      </c>
      <c r="M10" s="138" t="s">
        <v>129</v>
      </c>
      <c r="N10" s="138">
        <v>0</v>
      </c>
      <c r="O10" s="138" t="s">
        <v>129</v>
      </c>
      <c r="P10" s="139"/>
      <c r="Q10" s="138">
        <v>2</v>
      </c>
      <c r="R10" s="140" t="s">
        <v>129</v>
      </c>
      <c r="S10" s="138">
        <v>0</v>
      </c>
      <c r="T10" s="138"/>
      <c r="U10" s="138">
        <v>0</v>
      </c>
      <c r="V10" s="138"/>
      <c r="W10" s="138">
        <v>0</v>
      </c>
      <c r="X10" s="138">
        <v>0</v>
      </c>
      <c r="Y10" s="138">
        <v>0</v>
      </c>
      <c r="Z10" s="138" t="s">
        <v>129</v>
      </c>
      <c r="AA10" s="138">
        <v>0</v>
      </c>
      <c r="AB10" s="138">
        <v>0</v>
      </c>
      <c r="AC10" s="138">
        <v>0</v>
      </c>
      <c r="AD10" s="138">
        <v>0</v>
      </c>
      <c r="AE10" s="138">
        <v>2</v>
      </c>
      <c r="AF10" s="138">
        <v>0</v>
      </c>
      <c r="AG10" s="138" t="s">
        <v>129</v>
      </c>
      <c r="AH10" s="138">
        <v>3</v>
      </c>
      <c r="AI10" s="138">
        <v>0</v>
      </c>
      <c r="AJ10" s="138">
        <v>2</v>
      </c>
      <c r="AK10" s="138" t="s">
        <v>129</v>
      </c>
      <c r="AL10" s="138">
        <v>1</v>
      </c>
      <c r="AM10" s="138"/>
      <c r="AN10" s="138">
        <v>0</v>
      </c>
      <c r="AO10" s="138" t="s">
        <v>129</v>
      </c>
      <c r="AP10" s="138" t="s">
        <v>129</v>
      </c>
      <c r="AQ10" s="140">
        <v>0</v>
      </c>
    </row>
    <row r="11" spans="1:43" ht="15" thickBot="1" x14ac:dyDescent="0.35">
      <c r="A11" s="3" t="s">
        <v>116</v>
      </c>
      <c r="B11" s="6">
        <f t="shared" si="0"/>
        <v>12</v>
      </c>
      <c r="C11" s="138"/>
      <c r="D11" s="138"/>
      <c r="E11" s="139"/>
      <c r="F11" s="138">
        <v>0</v>
      </c>
      <c r="G11" s="138">
        <v>0</v>
      </c>
      <c r="H11" s="138">
        <v>0</v>
      </c>
      <c r="I11" s="139">
        <v>0</v>
      </c>
      <c r="J11" s="138" t="s">
        <v>129</v>
      </c>
      <c r="K11" s="138">
        <v>0</v>
      </c>
      <c r="L11" s="138" t="s">
        <v>129</v>
      </c>
      <c r="M11" s="138" t="s">
        <v>129</v>
      </c>
      <c r="N11" s="138">
        <v>2</v>
      </c>
      <c r="O11" s="139">
        <v>0</v>
      </c>
      <c r="P11" s="139"/>
      <c r="Q11" s="138">
        <v>3</v>
      </c>
      <c r="R11" s="140" t="s">
        <v>129</v>
      </c>
      <c r="S11" s="138">
        <v>0</v>
      </c>
      <c r="T11" s="138"/>
      <c r="U11" s="138">
        <v>0</v>
      </c>
      <c r="V11" s="139"/>
      <c r="W11" s="138">
        <v>0</v>
      </c>
      <c r="X11" s="138">
        <v>0</v>
      </c>
      <c r="Y11" s="138">
        <v>0</v>
      </c>
      <c r="Z11" s="138" t="s">
        <v>129</v>
      </c>
      <c r="AA11" s="138">
        <v>0</v>
      </c>
      <c r="AB11" s="138">
        <v>0</v>
      </c>
      <c r="AC11" s="138">
        <v>0</v>
      </c>
      <c r="AD11" s="138">
        <v>0</v>
      </c>
      <c r="AE11" s="138" t="s">
        <v>129</v>
      </c>
      <c r="AF11" s="138">
        <v>0</v>
      </c>
      <c r="AG11" s="138">
        <v>3</v>
      </c>
      <c r="AH11" s="138">
        <v>0</v>
      </c>
      <c r="AI11" s="138">
        <v>0</v>
      </c>
      <c r="AJ11" s="138">
        <v>1</v>
      </c>
      <c r="AK11" s="139">
        <v>0</v>
      </c>
      <c r="AL11" s="139">
        <v>1</v>
      </c>
      <c r="AM11" s="138"/>
      <c r="AN11" s="138">
        <v>1</v>
      </c>
      <c r="AO11" s="138" t="s">
        <v>129</v>
      </c>
      <c r="AP11" s="139">
        <v>1</v>
      </c>
      <c r="AQ11" s="141">
        <v>0</v>
      </c>
    </row>
    <row r="12" spans="1:43" ht="15" thickBot="1" x14ac:dyDescent="0.35">
      <c r="A12" s="3" t="s">
        <v>117</v>
      </c>
      <c r="B12" s="6">
        <f t="shared" si="0"/>
        <v>58</v>
      </c>
      <c r="C12" s="138"/>
      <c r="D12" s="138"/>
      <c r="E12" s="139"/>
      <c r="F12" s="138">
        <v>0</v>
      </c>
      <c r="G12" s="145">
        <v>1</v>
      </c>
      <c r="H12" s="138">
        <v>0</v>
      </c>
      <c r="I12" s="145">
        <v>2</v>
      </c>
      <c r="J12" s="138" t="s">
        <v>129</v>
      </c>
      <c r="K12" s="138">
        <v>0</v>
      </c>
      <c r="L12" s="138">
        <v>1</v>
      </c>
      <c r="M12" s="138" t="s">
        <v>129</v>
      </c>
      <c r="N12" s="138">
        <v>1</v>
      </c>
      <c r="O12" s="139" t="s">
        <v>129</v>
      </c>
      <c r="P12" s="139"/>
      <c r="Q12" s="138">
        <v>0</v>
      </c>
      <c r="R12" s="140" t="s">
        <v>129</v>
      </c>
      <c r="S12" s="138">
        <v>0</v>
      </c>
      <c r="T12" s="138"/>
      <c r="U12" s="138">
        <v>0</v>
      </c>
      <c r="V12" s="139"/>
      <c r="W12" s="145">
        <v>5</v>
      </c>
      <c r="X12" s="138">
        <v>0</v>
      </c>
      <c r="Y12" s="138">
        <v>0</v>
      </c>
      <c r="Z12" s="138" t="s">
        <v>129</v>
      </c>
      <c r="AA12" s="138">
        <v>0</v>
      </c>
      <c r="AB12" s="138">
        <v>0</v>
      </c>
      <c r="AC12" s="138">
        <v>0</v>
      </c>
      <c r="AD12" s="138">
        <v>0</v>
      </c>
      <c r="AE12" s="138" t="s">
        <v>129</v>
      </c>
      <c r="AF12" s="138">
        <v>0</v>
      </c>
      <c r="AG12" s="138" t="s">
        <v>129</v>
      </c>
      <c r="AH12" s="138">
        <v>0</v>
      </c>
      <c r="AI12" s="138">
        <v>0</v>
      </c>
      <c r="AJ12" s="145">
        <v>17</v>
      </c>
      <c r="AK12" s="145">
        <v>5</v>
      </c>
      <c r="AL12" s="145">
        <v>15</v>
      </c>
      <c r="AM12" s="138"/>
      <c r="AN12" s="138">
        <v>0</v>
      </c>
      <c r="AO12" s="138" t="s">
        <v>129</v>
      </c>
      <c r="AP12" s="145">
        <v>11</v>
      </c>
      <c r="AQ12" s="141">
        <v>0</v>
      </c>
    </row>
    <row r="13" spans="1:43" ht="19.8" thickBot="1" x14ac:dyDescent="0.35">
      <c r="A13" s="3" t="s">
        <v>118</v>
      </c>
      <c r="B13" s="6">
        <f t="shared" si="0"/>
        <v>173</v>
      </c>
      <c r="C13" s="138"/>
      <c r="D13" s="138"/>
      <c r="E13" s="139"/>
      <c r="F13" s="138">
        <v>0</v>
      </c>
      <c r="G13" s="138">
        <v>2</v>
      </c>
      <c r="H13" s="138">
        <v>0</v>
      </c>
      <c r="I13" s="138">
        <v>27</v>
      </c>
      <c r="J13" s="138" t="s">
        <v>129</v>
      </c>
      <c r="K13" s="138">
        <v>0</v>
      </c>
      <c r="L13" s="138">
        <v>3</v>
      </c>
      <c r="M13" s="138">
        <v>2</v>
      </c>
      <c r="N13" s="138">
        <v>0</v>
      </c>
      <c r="O13" s="138">
        <v>24</v>
      </c>
      <c r="P13" s="139"/>
      <c r="Q13" s="138">
        <v>22</v>
      </c>
      <c r="R13" s="140">
        <v>4</v>
      </c>
      <c r="S13" s="138">
        <v>0</v>
      </c>
      <c r="T13" s="139"/>
      <c r="U13" s="138">
        <v>0</v>
      </c>
      <c r="V13" s="138"/>
      <c r="W13" s="138">
        <v>4</v>
      </c>
      <c r="X13" s="138">
        <v>0</v>
      </c>
      <c r="Y13" s="138">
        <v>0</v>
      </c>
      <c r="Z13" s="138" t="s">
        <v>129</v>
      </c>
      <c r="AA13" s="138">
        <v>0</v>
      </c>
      <c r="AB13" s="138">
        <v>1</v>
      </c>
      <c r="AC13" s="138">
        <v>4</v>
      </c>
      <c r="AD13" s="138">
        <v>5</v>
      </c>
      <c r="AE13" s="138">
        <v>1</v>
      </c>
      <c r="AF13" s="138">
        <v>1</v>
      </c>
      <c r="AG13" s="138">
        <v>4</v>
      </c>
      <c r="AH13" s="138">
        <v>2</v>
      </c>
      <c r="AI13" s="138">
        <v>1</v>
      </c>
      <c r="AJ13" s="138">
        <v>0</v>
      </c>
      <c r="AK13" s="138">
        <v>0</v>
      </c>
      <c r="AL13" s="138">
        <v>15</v>
      </c>
      <c r="AM13" s="138"/>
      <c r="AN13" s="138">
        <v>3</v>
      </c>
      <c r="AO13" s="138" t="s">
        <v>129</v>
      </c>
      <c r="AP13" s="138">
        <v>43</v>
      </c>
      <c r="AQ13" s="140">
        <v>5</v>
      </c>
    </row>
    <row r="14" spans="1:43" ht="15" thickBot="1" x14ac:dyDescent="0.35">
      <c r="A14" s="3" t="s">
        <v>119</v>
      </c>
      <c r="B14" s="6">
        <f t="shared" si="0"/>
        <v>197</v>
      </c>
      <c r="C14" s="138"/>
      <c r="D14" s="138"/>
      <c r="E14" s="139"/>
      <c r="F14" s="138">
        <v>0</v>
      </c>
      <c r="G14" s="138">
        <v>3</v>
      </c>
      <c r="H14" s="138">
        <v>0</v>
      </c>
      <c r="I14" s="138">
        <v>9</v>
      </c>
      <c r="J14" s="138" t="s">
        <v>129</v>
      </c>
      <c r="K14" s="138">
        <v>0</v>
      </c>
      <c r="L14" s="138">
        <v>36</v>
      </c>
      <c r="M14" s="138">
        <v>1</v>
      </c>
      <c r="N14" s="138">
        <v>1</v>
      </c>
      <c r="O14" s="138">
        <v>13</v>
      </c>
      <c r="P14" s="139"/>
      <c r="Q14" s="138">
        <v>21</v>
      </c>
      <c r="R14" s="140" t="s">
        <v>129</v>
      </c>
      <c r="S14" s="138">
        <v>0</v>
      </c>
      <c r="T14" s="139"/>
      <c r="U14" s="138">
        <v>0</v>
      </c>
      <c r="V14" s="138"/>
      <c r="W14" s="138">
        <v>1</v>
      </c>
      <c r="X14" s="138">
        <v>0</v>
      </c>
      <c r="Y14" s="138">
        <v>0</v>
      </c>
      <c r="Z14" s="138">
        <v>1</v>
      </c>
      <c r="AA14" s="138">
        <v>0</v>
      </c>
      <c r="AB14" s="138">
        <v>0</v>
      </c>
      <c r="AC14" s="138">
        <v>27</v>
      </c>
      <c r="AD14" s="138">
        <v>0</v>
      </c>
      <c r="AE14" s="138">
        <v>1</v>
      </c>
      <c r="AF14" s="138">
        <v>1</v>
      </c>
      <c r="AG14" s="138">
        <v>2</v>
      </c>
      <c r="AH14" s="138">
        <v>3</v>
      </c>
      <c r="AI14" s="138">
        <v>0</v>
      </c>
      <c r="AJ14" s="138">
        <v>5</v>
      </c>
      <c r="AK14" s="138">
        <v>0</v>
      </c>
      <c r="AL14" s="138">
        <v>2</v>
      </c>
      <c r="AM14" s="138"/>
      <c r="AN14" s="138">
        <v>24</v>
      </c>
      <c r="AO14" s="138">
        <v>2</v>
      </c>
      <c r="AP14" s="138">
        <v>42</v>
      </c>
      <c r="AQ14" s="140">
        <v>2</v>
      </c>
    </row>
    <row r="15" spans="1:43" ht="15" thickBot="1" x14ac:dyDescent="0.35">
      <c r="A15" s="3" t="s">
        <v>120</v>
      </c>
      <c r="B15" s="6">
        <f t="shared" si="0"/>
        <v>651</v>
      </c>
      <c r="C15" s="138"/>
      <c r="D15" s="138"/>
      <c r="E15" s="139"/>
      <c r="F15" s="138">
        <v>0</v>
      </c>
      <c r="G15" s="138">
        <v>53</v>
      </c>
      <c r="H15" s="138">
        <v>0</v>
      </c>
      <c r="I15" s="138">
        <v>1</v>
      </c>
      <c r="J15" s="138" t="s">
        <v>129</v>
      </c>
      <c r="K15" s="139">
        <v>11</v>
      </c>
      <c r="L15" s="138">
        <v>8</v>
      </c>
      <c r="M15" s="138">
        <v>5</v>
      </c>
      <c r="N15" s="138">
        <v>5</v>
      </c>
      <c r="O15" s="138">
        <v>25</v>
      </c>
      <c r="P15" s="139"/>
      <c r="Q15" s="138">
        <v>171</v>
      </c>
      <c r="R15" s="140">
        <v>4</v>
      </c>
      <c r="S15" s="139">
        <v>161</v>
      </c>
      <c r="T15" s="138"/>
      <c r="U15" s="138">
        <v>0</v>
      </c>
      <c r="V15" s="138"/>
      <c r="W15" s="139">
        <v>5</v>
      </c>
      <c r="X15" s="138">
        <v>16</v>
      </c>
      <c r="Y15" s="138">
        <v>1</v>
      </c>
      <c r="Z15" s="138" t="s">
        <v>129</v>
      </c>
      <c r="AA15" s="139">
        <v>2</v>
      </c>
      <c r="AB15" s="138">
        <v>0</v>
      </c>
      <c r="AC15" s="138">
        <v>62</v>
      </c>
      <c r="AD15" s="138">
        <v>0</v>
      </c>
      <c r="AE15" s="138">
        <v>40</v>
      </c>
      <c r="AF15" s="138">
        <v>2</v>
      </c>
      <c r="AG15" s="138">
        <v>3</v>
      </c>
      <c r="AH15" s="138">
        <v>37</v>
      </c>
      <c r="AI15" s="138">
        <v>0</v>
      </c>
      <c r="AJ15" s="138">
        <v>1</v>
      </c>
      <c r="AK15" s="138">
        <v>1</v>
      </c>
      <c r="AL15" s="138">
        <v>5</v>
      </c>
      <c r="AM15" s="138"/>
      <c r="AN15" s="138">
        <v>9</v>
      </c>
      <c r="AO15" s="138">
        <v>10</v>
      </c>
      <c r="AP15" s="138">
        <v>8</v>
      </c>
      <c r="AQ15" s="140">
        <v>5</v>
      </c>
    </row>
    <row r="16" spans="1:43" ht="15" thickBot="1" x14ac:dyDescent="0.35">
      <c r="A16" s="3" t="s">
        <v>128</v>
      </c>
      <c r="B16" s="6">
        <f t="shared" si="0"/>
        <v>274</v>
      </c>
      <c r="C16" s="138"/>
      <c r="D16" s="138"/>
      <c r="E16" s="139"/>
      <c r="F16" s="138">
        <v>0</v>
      </c>
      <c r="G16" s="138">
        <v>0</v>
      </c>
      <c r="H16" s="138">
        <v>0</v>
      </c>
      <c r="I16" s="138">
        <v>0</v>
      </c>
      <c r="J16" s="138" t="s">
        <v>129</v>
      </c>
      <c r="K16" s="145">
        <v>78</v>
      </c>
      <c r="L16" s="138" t="s">
        <v>129</v>
      </c>
      <c r="M16" s="138" t="s">
        <v>129</v>
      </c>
      <c r="N16" s="138">
        <v>1</v>
      </c>
      <c r="O16" s="138">
        <v>19</v>
      </c>
      <c r="P16" s="139"/>
      <c r="Q16" s="138">
        <v>5</v>
      </c>
      <c r="R16" s="140">
        <v>1</v>
      </c>
      <c r="S16" s="139">
        <v>146</v>
      </c>
      <c r="T16" s="138"/>
      <c r="U16" s="138">
        <v>0</v>
      </c>
      <c r="V16" s="138"/>
      <c r="W16" s="139">
        <v>0</v>
      </c>
      <c r="X16" s="138">
        <v>4</v>
      </c>
      <c r="Y16" s="138">
        <v>0</v>
      </c>
      <c r="Z16" s="138" t="s">
        <v>129</v>
      </c>
      <c r="AA16" s="139">
        <v>4</v>
      </c>
      <c r="AB16" s="138">
        <v>0</v>
      </c>
      <c r="AC16" s="138">
        <v>3</v>
      </c>
      <c r="AD16" s="138" t="s">
        <v>129</v>
      </c>
      <c r="AE16" s="138">
        <v>5</v>
      </c>
      <c r="AF16" s="138">
        <v>2</v>
      </c>
      <c r="AG16" s="138" t="s">
        <v>129</v>
      </c>
      <c r="AH16" s="138">
        <v>0</v>
      </c>
      <c r="AI16" s="138">
        <v>0</v>
      </c>
      <c r="AJ16" s="145">
        <v>5</v>
      </c>
      <c r="AK16" s="138" t="s">
        <v>129</v>
      </c>
      <c r="AL16" s="138">
        <v>0</v>
      </c>
      <c r="AM16" s="138"/>
      <c r="AN16" s="138">
        <v>0</v>
      </c>
      <c r="AO16" s="138" t="s">
        <v>129</v>
      </c>
      <c r="AP16" s="138" t="s">
        <v>129</v>
      </c>
      <c r="AQ16" s="140">
        <v>1</v>
      </c>
    </row>
    <row r="17" spans="1:43" ht="19.8" thickBot="1" x14ac:dyDescent="0.35">
      <c r="A17" s="3" t="s">
        <v>121</v>
      </c>
      <c r="B17" s="6">
        <f t="shared" si="0"/>
        <v>64</v>
      </c>
      <c r="C17" s="138"/>
      <c r="D17" s="138"/>
      <c r="E17" s="139"/>
      <c r="F17" s="138">
        <v>0</v>
      </c>
      <c r="G17" s="138">
        <v>0</v>
      </c>
      <c r="H17" s="138">
        <v>0</v>
      </c>
      <c r="I17" s="138">
        <v>4</v>
      </c>
      <c r="J17" s="138" t="s">
        <v>129</v>
      </c>
      <c r="K17" s="139">
        <v>0</v>
      </c>
      <c r="L17" s="138" t="s">
        <v>129</v>
      </c>
      <c r="M17" s="138" t="s">
        <v>129</v>
      </c>
      <c r="N17" s="138">
        <v>1</v>
      </c>
      <c r="O17" s="138">
        <v>19</v>
      </c>
      <c r="P17" s="139"/>
      <c r="Q17" s="138">
        <v>0</v>
      </c>
      <c r="R17" s="140" t="s">
        <v>129</v>
      </c>
      <c r="S17" s="139">
        <v>0</v>
      </c>
      <c r="T17" s="138"/>
      <c r="U17" s="138">
        <v>0</v>
      </c>
      <c r="V17" s="138"/>
      <c r="W17" s="138">
        <v>0</v>
      </c>
      <c r="X17" s="138">
        <v>0</v>
      </c>
      <c r="Y17" s="138">
        <v>0</v>
      </c>
      <c r="Z17" s="138" t="s">
        <v>129</v>
      </c>
      <c r="AA17" s="138">
        <v>0</v>
      </c>
      <c r="AB17" s="138">
        <v>0</v>
      </c>
      <c r="AC17" s="138">
        <v>0</v>
      </c>
      <c r="AD17" s="138">
        <v>0</v>
      </c>
      <c r="AE17" s="138" t="s">
        <v>129</v>
      </c>
      <c r="AF17" s="138">
        <v>0</v>
      </c>
      <c r="AG17" s="138" t="s">
        <v>129</v>
      </c>
      <c r="AH17" s="138">
        <v>33</v>
      </c>
      <c r="AI17" s="138">
        <v>0</v>
      </c>
      <c r="AJ17" s="138">
        <v>0</v>
      </c>
      <c r="AK17" s="138" t="s">
        <v>129</v>
      </c>
      <c r="AL17" s="138">
        <v>4</v>
      </c>
      <c r="AM17" s="138"/>
      <c r="AN17" s="138">
        <v>0</v>
      </c>
      <c r="AO17" s="138">
        <v>2</v>
      </c>
      <c r="AP17" s="138">
        <v>1</v>
      </c>
      <c r="AQ17" s="140">
        <v>0</v>
      </c>
    </row>
    <row r="18" spans="1:43" ht="15" thickBot="1" x14ac:dyDescent="0.35">
      <c r="A18" s="3" t="s">
        <v>122</v>
      </c>
      <c r="B18" s="6">
        <f t="shared" si="0"/>
        <v>765</v>
      </c>
      <c r="C18" s="138"/>
      <c r="D18" s="138"/>
      <c r="E18" s="139"/>
      <c r="F18" s="138">
        <v>0</v>
      </c>
      <c r="G18" s="138">
        <v>33</v>
      </c>
      <c r="H18" s="138">
        <v>0</v>
      </c>
      <c r="I18" s="138">
        <v>3</v>
      </c>
      <c r="J18" s="138">
        <v>4</v>
      </c>
      <c r="K18" s="139">
        <v>3</v>
      </c>
      <c r="L18" s="138">
        <v>95</v>
      </c>
      <c r="M18" s="138">
        <v>2</v>
      </c>
      <c r="N18" s="138">
        <v>6</v>
      </c>
      <c r="O18" s="138">
        <v>36</v>
      </c>
      <c r="P18" s="139"/>
      <c r="Q18" s="138">
        <v>46</v>
      </c>
      <c r="R18" s="140">
        <v>1</v>
      </c>
      <c r="S18" s="139">
        <v>162</v>
      </c>
      <c r="T18" s="138"/>
      <c r="U18" s="138">
        <v>0</v>
      </c>
      <c r="V18" s="138"/>
      <c r="W18" s="138">
        <v>0</v>
      </c>
      <c r="X18" s="138">
        <v>18</v>
      </c>
      <c r="Y18" s="138">
        <v>0</v>
      </c>
      <c r="Z18" s="138" t="s">
        <v>129</v>
      </c>
      <c r="AA18" s="138">
        <v>3</v>
      </c>
      <c r="AB18" s="138">
        <v>1</v>
      </c>
      <c r="AC18" s="138">
        <v>0</v>
      </c>
      <c r="AD18" s="138" t="s">
        <v>129</v>
      </c>
      <c r="AE18" s="138">
        <v>10</v>
      </c>
      <c r="AF18" s="138">
        <v>11</v>
      </c>
      <c r="AG18" s="138" t="s">
        <v>129</v>
      </c>
      <c r="AH18" s="138">
        <v>240</v>
      </c>
      <c r="AI18" s="138">
        <v>5</v>
      </c>
      <c r="AJ18" s="138">
        <v>0</v>
      </c>
      <c r="AK18" s="138">
        <v>1</v>
      </c>
      <c r="AL18" s="138">
        <v>5</v>
      </c>
      <c r="AM18" s="138"/>
      <c r="AN18" s="138">
        <v>0</v>
      </c>
      <c r="AO18" s="138">
        <v>36</v>
      </c>
      <c r="AP18" s="138">
        <v>10</v>
      </c>
      <c r="AQ18" s="140">
        <v>34</v>
      </c>
    </row>
    <row r="19" spans="1:43" ht="15" thickBot="1" x14ac:dyDescent="0.35">
      <c r="A19" s="3" t="s">
        <v>123</v>
      </c>
      <c r="B19" s="6">
        <f t="shared" si="0"/>
        <v>839</v>
      </c>
      <c r="C19" s="138"/>
      <c r="D19" s="138"/>
      <c r="E19" s="139"/>
      <c r="F19" s="138">
        <v>0</v>
      </c>
      <c r="G19" s="138">
        <v>29</v>
      </c>
      <c r="H19" s="138">
        <v>0</v>
      </c>
      <c r="I19" s="138" t="s">
        <v>129</v>
      </c>
      <c r="J19" s="138">
        <v>8</v>
      </c>
      <c r="K19" s="139">
        <v>4</v>
      </c>
      <c r="L19" s="138" t="s">
        <v>129</v>
      </c>
      <c r="M19" s="138" t="s">
        <v>129</v>
      </c>
      <c r="N19" s="138" t="s">
        <v>129</v>
      </c>
      <c r="O19" s="138">
        <v>126</v>
      </c>
      <c r="P19" s="139"/>
      <c r="Q19" s="138">
        <v>37</v>
      </c>
      <c r="R19" s="140">
        <v>30</v>
      </c>
      <c r="S19" s="139">
        <v>0</v>
      </c>
      <c r="T19" s="138"/>
      <c r="U19" s="138">
        <v>0</v>
      </c>
      <c r="V19" s="138"/>
      <c r="W19" s="138">
        <v>0</v>
      </c>
      <c r="X19" s="138">
        <v>1</v>
      </c>
      <c r="Y19" s="138">
        <v>1</v>
      </c>
      <c r="Z19" s="138">
        <v>7</v>
      </c>
      <c r="AA19" s="138">
        <v>46</v>
      </c>
      <c r="AB19" s="138">
        <v>72</v>
      </c>
      <c r="AC19" s="138">
        <v>155</v>
      </c>
      <c r="AD19" s="138">
        <v>0</v>
      </c>
      <c r="AE19" s="138">
        <v>40</v>
      </c>
      <c r="AF19" s="138">
        <v>0</v>
      </c>
      <c r="AG19" s="138">
        <v>169</v>
      </c>
      <c r="AH19" s="138">
        <v>0</v>
      </c>
      <c r="AI19" s="138">
        <v>15</v>
      </c>
      <c r="AJ19" s="138">
        <v>2</v>
      </c>
      <c r="AK19" s="138" t="s">
        <v>129</v>
      </c>
      <c r="AL19" s="138">
        <v>0</v>
      </c>
      <c r="AM19" s="138"/>
      <c r="AN19" s="138" t="s">
        <v>129</v>
      </c>
      <c r="AO19" s="138" t="s">
        <v>129</v>
      </c>
      <c r="AP19" s="138" t="s">
        <v>129</v>
      </c>
      <c r="AQ19" s="140">
        <v>97</v>
      </c>
    </row>
    <row r="20" spans="1:43" ht="15" thickBot="1" x14ac:dyDescent="0.35">
      <c r="A20" s="3" t="s">
        <v>124</v>
      </c>
      <c r="B20" s="6">
        <f t="shared" si="0"/>
        <v>1206</v>
      </c>
      <c r="C20" s="138"/>
      <c r="D20" s="138"/>
      <c r="E20" s="139"/>
      <c r="F20" s="138">
        <v>0</v>
      </c>
      <c r="G20" s="138">
        <v>26</v>
      </c>
      <c r="H20" s="138">
        <v>7</v>
      </c>
      <c r="I20" s="138" t="s">
        <v>129</v>
      </c>
      <c r="J20" s="138">
        <v>1</v>
      </c>
      <c r="K20" s="139">
        <v>90</v>
      </c>
      <c r="L20" s="138" t="s">
        <v>129</v>
      </c>
      <c r="M20" s="138">
        <v>2</v>
      </c>
      <c r="N20" s="138">
        <v>19</v>
      </c>
      <c r="O20" s="138">
        <v>0</v>
      </c>
      <c r="P20" s="139"/>
      <c r="Q20" s="138">
        <v>475</v>
      </c>
      <c r="R20" s="140">
        <v>37</v>
      </c>
      <c r="S20" s="139">
        <v>32</v>
      </c>
      <c r="T20" s="138"/>
      <c r="U20" s="138">
        <v>0</v>
      </c>
      <c r="V20" s="138"/>
      <c r="W20" s="138">
        <v>0</v>
      </c>
      <c r="X20" s="138">
        <v>2</v>
      </c>
      <c r="Y20" s="138">
        <v>2</v>
      </c>
      <c r="Z20" s="138" t="s">
        <v>129</v>
      </c>
      <c r="AA20" s="138">
        <v>3</v>
      </c>
      <c r="AB20" s="138" t="s">
        <v>130</v>
      </c>
      <c r="AC20" s="138">
        <v>181</v>
      </c>
      <c r="AD20" s="138">
        <v>1</v>
      </c>
      <c r="AE20" s="138">
        <v>39</v>
      </c>
      <c r="AF20" s="138">
        <v>94</v>
      </c>
      <c r="AG20" s="138">
        <v>13</v>
      </c>
      <c r="AH20" s="138">
        <v>94</v>
      </c>
      <c r="AI20" s="138">
        <v>2</v>
      </c>
      <c r="AJ20" s="138">
        <v>17</v>
      </c>
      <c r="AK20" s="138">
        <v>2</v>
      </c>
      <c r="AL20" s="138">
        <v>0</v>
      </c>
      <c r="AM20" s="138"/>
      <c r="AN20" s="138">
        <v>45</v>
      </c>
      <c r="AO20" s="138">
        <v>3</v>
      </c>
      <c r="AP20" s="138" t="s">
        <v>129</v>
      </c>
      <c r="AQ20" s="140">
        <v>19</v>
      </c>
    </row>
    <row r="21" spans="1:43" ht="15" thickBot="1" x14ac:dyDescent="0.35">
      <c r="A21" s="3" t="s">
        <v>125</v>
      </c>
      <c r="B21" s="6">
        <f t="shared" si="0"/>
        <v>7711</v>
      </c>
      <c r="C21" s="138"/>
      <c r="D21" s="138"/>
      <c r="E21" s="139"/>
      <c r="F21" s="138">
        <v>0</v>
      </c>
      <c r="G21" s="138">
        <v>105</v>
      </c>
      <c r="H21" s="138">
        <v>2</v>
      </c>
      <c r="I21" s="138" t="s">
        <v>129</v>
      </c>
      <c r="J21" s="138">
        <v>8</v>
      </c>
      <c r="K21" s="139">
        <v>4</v>
      </c>
      <c r="L21" s="138">
        <v>23</v>
      </c>
      <c r="M21" s="138">
        <v>28</v>
      </c>
      <c r="N21" s="138" t="s">
        <v>129</v>
      </c>
      <c r="O21" s="138">
        <v>319</v>
      </c>
      <c r="P21" s="139"/>
      <c r="Q21" s="138">
        <v>2819</v>
      </c>
      <c r="R21" s="140">
        <v>69</v>
      </c>
      <c r="S21" s="139">
        <v>72</v>
      </c>
      <c r="T21" s="138"/>
      <c r="U21" s="138">
        <v>0</v>
      </c>
      <c r="V21" s="138"/>
      <c r="W21" s="138" t="s">
        <v>129</v>
      </c>
      <c r="X21" s="138">
        <v>272</v>
      </c>
      <c r="Y21" s="138">
        <v>5</v>
      </c>
      <c r="Z21" s="138">
        <v>13</v>
      </c>
      <c r="AA21" s="138">
        <v>9</v>
      </c>
      <c r="AB21" s="138">
        <v>8</v>
      </c>
      <c r="AC21" s="138">
        <v>103</v>
      </c>
      <c r="AD21" s="138">
        <v>0</v>
      </c>
      <c r="AE21" s="138">
        <v>184</v>
      </c>
      <c r="AF21" s="138"/>
      <c r="AG21" s="138">
        <v>74</v>
      </c>
      <c r="AH21" s="138">
        <v>2861</v>
      </c>
      <c r="AI21" s="138">
        <v>27</v>
      </c>
      <c r="AJ21" s="138">
        <v>0</v>
      </c>
      <c r="AK21" s="138" t="s">
        <v>129</v>
      </c>
      <c r="AL21" s="138">
        <v>0</v>
      </c>
      <c r="AM21" s="138"/>
      <c r="AN21" s="138">
        <v>73</v>
      </c>
      <c r="AO21" s="138">
        <v>153</v>
      </c>
      <c r="AP21" s="138" t="s">
        <v>129</v>
      </c>
      <c r="AQ21" s="140">
        <v>480</v>
      </c>
    </row>
    <row r="22" spans="1:43" ht="15" thickBot="1" x14ac:dyDescent="0.35">
      <c r="A22" s="4" t="s">
        <v>126</v>
      </c>
      <c r="B22" s="8">
        <f>SUM(B3:B11,B13:B15,B17:B21)</f>
        <v>19474</v>
      </c>
      <c r="C22" s="142">
        <f t="shared" ref="C22:F22" si="1">SUM(C3:C11,C13:C15,C17:C21)</f>
        <v>0</v>
      </c>
      <c r="D22" s="142">
        <f t="shared" si="1"/>
        <v>0</v>
      </c>
      <c r="E22" s="142">
        <f t="shared" si="1"/>
        <v>0</v>
      </c>
      <c r="F22" s="142">
        <f t="shared" si="1"/>
        <v>0</v>
      </c>
      <c r="G22" s="142">
        <f>SUM(G3:G11,G13:G15,G17:G21)</f>
        <v>313</v>
      </c>
      <c r="H22" s="142">
        <f t="shared" ref="H22" si="2">SUM(H3:H11,H13:H15,H17:H21)</f>
        <v>42</v>
      </c>
      <c r="I22" s="142">
        <f t="shared" ref="I22" si="3">SUM(I3:I11,I13:I15,I17:I21)</f>
        <v>112</v>
      </c>
      <c r="J22" s="142">
        <f t="shared" ref="J22" si="4">SUM(J3:J11,J13:J15,J17:J21)</f>
        <v>57</v>
      </c>
      <c r="K22" s="142">
        <f t="shared" ref="K22" si="5">SUM(K3:K11,K13:K15,K17:K21)</f>
        <v>403</v>
      </c>
      <c r="L22" s="142">
        <f>SUM(L3:L11,L13:L15,L17:L21)</f>
        <v>310</v>
      </c>
      <c r="M22" s="142">
        <f t="shared" ref="M22" si="6">SUM(M3:M11,M13:M15,M17:M21)</f>
        <v>47</v>
      </c>
      <c r="N22" s="142">
        <f t="shared" ref="N22" si="7">SUM(N3:N11,N13:N15,N17:N21)</f>
        <v>62</v>
      </c>
      <c r="O22" s="142">
        <f t="shared" ref="O22" si="8">SUM(O3:O11,O13:O15,O17:O21)</f>
        <v>1920</v>
      </c>
      <c r="P22" s="142">
        <f t="shared" ref="P22:Q22" si="9">SUM(P3:P11,P13:P15,P17:P21)</f>
        <v>0</v>
      </c>
      <c r="Q22" s="142">
        <f t="shared" si="9"/>
        <v>4105</v>
      </c>
      <c r="R22" s="142">
        <f t="shared" ref="R22" si="10">SUM(R3:R11,R13:R15,R17:R21)</f>
        <v>187</v>
      </c>
      <c r="S22" s="142">
        <f t="shared" ref="S22" si="11">SUM(S3:S11,S13:S15,S17:S21)</f>
        <v>451</v>
      </c>
      <c r="T22" s="142">
        <f t="shared" ref="T22" si="12">SUM(T3:T11,T13:T15,T17:T21)</f>
        <v>0</v>
      </c>
      <c r="U22" s="142">
        <v>0</v>
      </c>
      <c r="V22" s="142">
        <f t="shared" ref="V22" si="13">SUM(V3:V11,V13:V15,V17:V21)</f>
        <v>0</v>
      </c>
      <c r="W22" s="142">
        <f t="shared" ref="W22" si="14">SUM(W3:W11,W13:W15,W17:W21)</f>
        <v>62</v>
      </c>
      <c r="X22" s="142">
        <f t="shared" ref="X22" si="15">SUM(X3:X11,X13:X15,X17:X21)</f>
        <v>368</v>
      </c>
      <c r="Y22" s="142">
        <f t="shared" ref="Y22" si="16">SUM(Y3:Y11,Y13:Y15,Y17:Y21)</f>
        <v>9</v>
      </c>
      <c r="Z22" s="142">
        <f t="shared" ref="Z22:AA22" si="17">SUM(Z3:Z11,Z13:Z15,Z17:Z21)</f>
        <v>22</v>
      </c>
      <c r="AA22" s="142">
        <f t="shared" si="17"/>
        <v>65</v>
      </c>
      <c r="AB22" s="142">
        <f t="shared" ref="AB22" si="18">SUM(AB3:AB11,AB13:AB15,AB17:AB21)</f>
        <v>135</v>
      </c>
      <c r="AC22" s="142">
        <f t="shared" ref="AC22" si="19">SUM(AC3:AC11,AC13:AC15,AC17:AC21)</f>
        <v>634</v>
      </c>
      <c r="AD22" s="142">
        <f t="shared" ref="AD22" si="20">SUM(AD3:AD11,AD13:AD15,AD17:AD21)</f>
        <v>71</v>
      </c>
      <c r="AE22" s="142">
        <f t="shared" ref="AE22:AF22" si="21">SUM(AE3:AE11,AE13:AE15,AE17:AE21)</f>
        <v>380</v>
      </c>
      <c r="AF22" s="142">
        <f t="shared" si="21"/>
        <v>197</v>
      </c>
      <c r="AG22" s="142">
        <f t="shared" ref="AG22" si="22">SUM(AG3:AG11,AG13:AG15,AG17:AG21)</f>
        <v>662</v>
      </c>
      <c r="AH22" s="142">
        <f t="shared" ref="AH22" si="23">SUM(AH3:AH11,AH13:AH15,AH17:AH21)</f>
        <v>5707</v>
      </c>
      <c r="AI22" s="142">
        <f t="shared" ref="AI22" si="24">SUM(AI3:AI11,AI13:AI15,AI17:AI21)</f>
        <v>87</v>
      </c>
      <c r="AJ22" s="142">
        <f t="shared" ref="AJ22:AK22" si="25">SUM(AJ3:AJ11,AJ13:AJ15,AJ17:AJ21)</f>
        <v>86</v>
      </c>
      <c r="AK22" s="142">
        <f t="shared" si="25"/>
        <v>18</v>
      </c>
      <c r="AL22" s="142">
        <f t="shared" ref="AL22" si="26">SUM(AL3:AL11,AL13:AL15,AL17:AL21)</f>
        <v>615</v>
      </c>
      <c r="AM22" s="142">
        <f t="shared" ref="AM22" si="27">SUM(AM3:AM11,AM13:AM15,AM17:AM21)</f>
        <v>0</v>
      </c>
      <c r="AN22" s="142">
        <f t="shared" ref="AN22" si="28">SUM(AN3:AN11,AN13:AN15,AN17:AN21)</f>
        <v>247</v>
      </c>
      <c r="AO22" s="142">
        <f t="shared" ref="AO22:AP22" si="29">SUM(AO3:AO11,AO13:AO15,AO17:AO21)</f>
        <v>373</v>
      </c>
      <c r="AP22" s="142">
        <f t="shared" si="29"/>
        <v>745</v>
      </c>
      <c r="AQ22" s="142">
        <f t="shared" ref="AQ22" si="30">SUM(AQ3:AQ11,AQ13:AQ15,AQ17:AQ21)</f>
        <v>982</v>
      </c>
    </row>
    <row r="23" spans="1:43" ht="21" thickBot="1" x14ac:dyDescent="0.35">
      <c r="A23" s="144" t="s">
        <v>127</v>
      </c>
      <c r="B23" s="8"/>
      <c r="C23" s="143">
        <v>0</v>
      </c>
      <c r="D23" s="143">
        <v>0</v>
      </c>
      <c r="E23" s="143">
        <v>0</v>
      </c>
      <c r="F23" s="143">
        <v>0</v>
      </c>
      <c r="G23" s="143">
        <v>315</v>
      </c>
      <c r="H23" s="143">
        <v>42</v>
      </c>
      <c r="I23" s="143">
        <v>114</v>
      </c>
      <c r="J23" s="143">
        <v>53</v>
      </c>
      <c r="K23" s="143">
        <v>477</v>
      </c>
      <c r="L23" s="143">
        <v>311</v>
      </c>
      <c r="M23" s="143">
        <v>47</v>
      </c>
      <c r="N23" s="143">
        <v>155</v>
      </c>
      <c r="O23" s="143">
        <v>1939</v>
      </c>
      <c r="P23" s="143">
        <v>0</v>
      </c>
      <c r="Q23" s="143">
        <v>4427</v>
      </c>
      <c r="R23" s="143">
        <v>187</v>
      </c>
      <c r="S23" s="143">
        <v>451</v>
      </c>
      <c r="T23" s="143">
        <v>0</v>
      </c>
      <c r="U23" s="143">
        <v>0</v>
      </c>
      <c r="V23" s="143">
        <v>0</v>
      </c>
      <c r="W23" s="143">
        <v>65</v>
      </c>
      <c r="X23" s="143">
        <v>368</v>
      </c>
      <c r="Y23" s="143">
        <v>9</v>
      </c>
      <c r="Z23" s="143">
        <v>22</v>
      </c>
      <c r="AA23" s="143">
        <v>69</v>
      </c>
      <c r="AB23" s="143" t="s">
        <v>129</v>
      </c>
      <c r="AC23" s="143">
        <v>637</v>
      </c>
      <c r="AD23" s="143">
        <v>90</v>
      </c>
      <c r="AE23" s="143">
        <v>380</v>
      </c>
      <c r="AF23" s="143">
        <v>197</v>
      </c>
      <c r="AG23" s="143">
        <v>662</v>
      </c>
      <c r="AH23" s="143">
        <v>5707</v>
      </c>
      <c r="AI23" s="143">
        <v>87</v>
      </c>
      <c r="AJ23" s="143">
        <v>129</v>
      </c>
      <c r="AK23" s="143">
        <v>23</v>
      </c>
      <c r="AL23" s="143">
        <v>627</v>
      </c>
      <c r="AM23" s="143">
        <v>0</v>
      </c>
      <c r="AN23" s="143">
        <v>247</v>
      </c>
      <c r="AO23" s="143">
        <v>373</v>
      </c>
      <c r="AP23" s="143">
        <v>756</v>
      </c>
      <c r="AQ23" s="143">
        <v>987</v>
      </c>
    </row>
    <row r="27" spans="1:43" x14ac:dyDescent="0.3">
      <c r="A27" t="s">
        <v>0</v>
      </c>
      <c r="B27" t="s">
        <v>1</v>
      </c>
    </row>
    <row r="28" spans="1:43" x14ac:dyDescent="0.3">
      <c r="A28" t="s">
        <v>108</v>
      </c>
      <c r="B28">
        <v>175</v>
      </c>
      <c r="C28" s="134">
        <f>(B28/$B$47)</f>
        <v>8.986340762041696E-3</v>
      </c>
    </row>
    <row r="29" spans="1:43" x14ac:dyDescent="0.3">
      <c r="A29" t="s">
        <v>109</v>
      </c>
      <c r="B29">
        <v>559</v>
      </c>
      <c r="C29" s="134">
        <f t="shared" ref="C29:C47" si="31">(B29/$B$47)</f>
        <v>2.8704939919893192E-2</v>
      </c>
    </row>
    <row r="30" spans="1:43" x14ac:dyDescent="0.3">
      <c r="A30" t="s">
        <v>110</v>
      </c>
      <c r="B30">
        <v>764</v>
      </c>
      <c r="C30" s="134">
        <f t="shared" si="31"/>
        <v>3.9231796241142036E-2</v>
      </c>
    </row>
    <row r="31" spans="1:43" x14ac:dyDescent="0.3">
      <c r="A31" t="s">
        <v>111</v>
      </c>
      <c r="B31">
        <v>4611</v>
      </c>
      <c r="C31" s="134">
        <f t="shared" si="31"/>
        <v>0.23677724145013865</v>
      </c>
    </row>
    <row r="32" spans="1:43" x14ac:dyDescent="0.3">
      <c r="A32" t="s">
        <v>112</v>
      </c>
      <c r="B32">
        <v>1062</v>
      </c>
      <c r="C32" s="134">
        <f t="shared" si="31"/>
        <v>5.4534250795933041E-2</v>
      </c>
    </row>
    <row r="33" spans="1:3" x14ac:dyDescent="0.3">
      <c r="A33" t="s">
        <v>113</v>
      </c>
      <c r="B33">
        <v>30</v>
      </c>
      <c r="C33" s="134">
        <f t="shared" si="31"/>
        <v>1.5405155592071479E-3</v>
      </c>
    </row>
    <row r="34" spans="1:3" x14ac:dyDescent="0.3">
      <c r="A34" t="s">
        <v>114</v>
      </c>
      <c r="B34">
        <v>645</v>
      </c>
      <c r="C34" s="134">
        <f t="shared" si="31"/>
        <v>3.3121084522953682E-2</v>
      </c>
    </row>
    <row r="35" spans="1:3" x14ac:dyDescent="0.3">
      <c r="A35" t="s">
        <v>115</v>
      </c>
      <c r="B35">
        <v>10</v>
      </c>
      <c r="C35" s="134">
        <f t="shared" si="31"/>
        <v>5.1350518640238272E-4</v>
      </c>
    </row>
    <row r="36" spans="1:3" x14ac:dyDescent="0.3">
      <c r="A36" t="s">
        <v>116</v>
      </c>
      <c r="B36">
        <v>12</v>
      </c>
      <c r="C36" s="134">
        <f t="shared" si="31"/>
        <v>6.1620622368285924E-4</v>
      </c>
    </row>
    <row r="37" spans="1:3" x14ac:dyDescent="0.3">
      <c r="A37" t="s">
        <v>117</v>
      </c>
      <c r="B37">
        <v>58</v>
      </c>
      <c r="C37" s="134">
        <f t="shared" si="31"/>
        <v>2.9783300811338197E-3</v>
      </c>
    </row>
    <row r="38" spans="1:3" x14ac:dyDescent="0.3">
      <c r="A38" t="s">
        <v>118</v>
      </c>
      <c r="B38">
        <v>173</v>
      </c>
      <c r="C38" s="134">
        <f t="shared" si="31"/>
        <v>8.8836397247612203E-3</v>
      </c>
    </row>
    <row r="39" spans="1:3" x14ac:dyDescent="0.3">
      <c r="A39" t="s">
        <v>119</v>
      </c>
      <c r="B39">
        <v>197</v>
      </c>
      <c r="C39" s="134">
        <f t="shared" si="31"/>
        <v>1.0116052172126938E-2</v>
      </c>
    </row>
    <row r="40" spans="1:3" x14ac:dyDescent="0.3">
      <c r="A40" t="s">
        <v>120</v>
      </c>
      <c r="B40">
        <v>651</v>
      </c>
      <c r="C40" s="134">
        <f t="shared" si="31"/>
        <v>3.3429187634795111E-2</v>
      </c>
    </row>
    <row r="41" spans="1:3" x14ac:dyDescent="0.3">
      <c r="A41" t="s">
        <v>128</v>
      </c>
      <c r="B41">
        <v>274</v>
      </c>
      <c r="C41" s="134">
        <f t="shared" si="31"/>
        <v>1.4070042107425285E-2</v>
      </c>
    </row>
    <row r="42" spans="1:3" x14ac:dyDescent="0.3">
      <c r="A42" t="s">
        <v>121</v>
      </c>
      <c r="B42">
        <v>64</v>
      </c>
      <c r="C42" s="134">
        <f t="shared" si="31"/>
        <v>3.2864331929752491E-3</v>
      </c>
    </row>
    <row r="43" spans="1:3" x14ac:dyDescent="0.3">
      <c r="A43" t="s">
        <v>122</v>
      </c>
      <c r="B43">
        <v>765</v>
      </c>
      <c r="C43" s="134">
        <f t="shared" si="31"/>
        <v>3.9283146759782277E-2</v>
      </c>
    </row>
    <row r="44" spans="1:3" x14ac:dyDescent="0.3">
      <c r="A44" t="s">
        <v>123</v>
      </c>
      <c r="B44">
        <v>839</v>
      </c>
      <c r="C44" s="134">
        <f t="shared" si="31"/>
        <v>4.3083085139159906E-2</v>
      </c>
    </row>
    <row r="45" spans="1:3" x14ac:dyDescent="0.3">
      <c r="A45" t="s">
        <v>124</v>
      </c>
      <c r="B45">
        <v>1206</v>
      </c>
      <c r="C45" s="134">
        <f t="shared" si="31"/>
        <v>6.1928725480127352E-2</v>
      </c>
    </row>
    <row r="46" spans="1:3" x14ac:dyDescent="0.3">
      <c r="A46" t="s">
        <v>125</v>
      </c>
      <c r="B46">
        <v>7711</v>
      </c>
      <c r="C46" s="134">
        <f t="shared" si="31"/>
        <v>0.39596384923487726</v>
      </c>
    </row>
    <row r="47" spans="1:3" x14ac:dyDescent="0.3">
      <c r="A47" t="s">
        <v>126</v>
      </c>
      <c r="B47">
        <v>19474</v>
      </c>
      <c r="C47" s="134">
        <f t="shared" si="31"/>
        <v>1</v>
      </c>
    </row>
  </sheetData>
  <conditionalFormatting sqref="C23:AQ23">
    <cfRule type="cellIs" dxfId="0" priority="1" operator="notEqual">
      <formula>C$22</formula>
    </cfRule>
  </conditionalFormatting>
  <pageMargins left="0.7" right="0.7" top="0.75" bottom="0.75" header="0.3" footer="0.3"/>
  <pageSetup paperSize="9" orientation="portrait" r:id="rId1"/>
  <ignoredErrors>
    <ignoredError sqref="L22 AE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5"/>
  <sheetViews>
    <sheetView topLeftCell="A10" workbookViewId="0">
      <selection activeCell="A7" sqref="A7"/>
    </sheetView>
  </sheetViews>
  <sheetFormatPr defaultColWidth="9.33203125" defaultRowHeight="14.4" x14ac:dyDescent="0.3"/>
  <cols>
    <col min="1" max="1" width="45.5546875" customWidth="1"/>
  </cols>
  <sheetData>
    <row r="1" spans="1:43" ht="26.4" thickBot="1" x14ac:dyDescent="0.55000000000000004">
      <c r="A1" s="20" t="s">
        <v>92</v>
      </c>
      <c r="C1" s="23"/>
      <c r="D1" s="23"/>
      <c r="E1" s="33"/>
      <c r="F1" s="23"/>
      <c r="G1" s="39"/>
      <c r="H1" s="23"/>
      <c r="I1" s="23"/>
      <c r="J1" s="23"/>
      <c r="K1" s="23"/>
      <c r="L1" s="23"/>
      <c r="M1" s="23"/>
      <c r="N1" s="23"/>
      <c r="O1" s="23"/>
      <c r="P1" s="23"/>
      <c r="Q1" s="23"/>
      <c r="R1" s="52"/>
      <c r="S1" s="23"/>
      <c r="T1" s="39"/>
      <c r="U1" s="39"/>
      <c r="V1" s="23"/>
      <c r="W1" s="23"/>
      <c r="X1" s="23"/>
      <c r="Y1" s="69"/>
      <c r="Z1" s="23"/>
      <c r="AA1" s="23"/>
      <c r="AB1" s="23"/>
      <c r="AC1" s="23"/>
      <c r="AD1" s="39"/>
      <c r="AE1" s="23"/>
      <c r="AF1" s="104"/>
      <c r="AG1" s="23"/>
      <c r="AH1" s="23"/>
      <c r="AI1" s="23"/>
      <c r="AJ1" s="23"/>
      <c r="AK1" s="104"/>
      <c r="AL1" s="23"/>
      <c r="AM1" s="23"/>
      <c r="AN1" s="23"/>
      <c r="AO1" s="23"/>
      <c r="AP1" s="23"/>
      <c r="AQ1" s="94"/>
    </row>
    <row r="2" spans="1:43" ht="21" thickBot="1" x14ac:dyDescent="0.35">
      <c r="A2" s="1" t="s">
        <v>0</v>
      </c>
      <c r="B2" s="2" t="s">
        <v>1</v>
      </c>
      <c r="C2" s="80" t="s">
        <v>2</v>
      </c>
      <c r="D2" s="80" t="s">
        <v>91</v>
      </c>
      <c r="E2" s="101" t="s">
        <v>3</v>
      </c>
      <c r="F2" s="80" t="s">
        <v>4</v>
      </c>
      <c r="G2" s="80" t="s">
        <v>5</v>
      </c>
      <c r="H2" s="80" t="s">
        <v>55</v>
      </c>
      <c r="I2" s="80" t="s">
        <v>6</v>
      </c>
      <c r="J2" s="80" t="s">
        <v>7</v>
      </c>
      <c r="K2" s="80" t="s">
        <v>8</v>
      </c>
      <c r="L2" s="80" t="s">
        <v>9</v>
      </c>
      <c r="M2" s="80" t="s">
        <v>10</v>
      </c>
      <c r="N2" s="80" t="s">
        <v>11</v>
      </c>
      <c r="O2" s="80" t="s">
        <v>12</v>
      </c>
      <c r="P2" s="80" t="s">
        <v>93</v>
      </c>
      <c r="Q2" s="80" t="s">
        <v>13</v>
      </c>
      <c r="R2" s="80" t="s">
        <v>14</v>
      </c>
      <c r="S2" s="80" t="s">
        <v>15</v>
      </c>
      <c r="T2" s="80" t="s">
        <v>16</v>
      </c>
      <c r="U2" s="80" t="s">
        <v>17</v>
      </c>
      <c r="V2" s="80" t="s">
        <v>18</v>
      </c>
      <c r="W2" s="80" t="s">
        <v>19</v>
      </c>
      <c r="X2" s="80" t="s">
        <v>20</v>
      </c>
      <c r="Y2" s="80" t="s">
        <v>21</v>
      </c>
      <c r="Z2" s="80" t="s">
        <v>22</v>
      </c>
      <c r="AA2" s="80" t="s">
        <v>23</v>
      </c>
      <c r="AB2" s="80" t="s">
        <v>24</v>
      </c>
      <c r="AC2" s="80" t="s">
        <v>25</v>
      </c>
      <c r="AD2" s="80" t="s">
        <v>26</v>
      </c>
      <c r="AE2" s="80" t="s">
        <v>27</v>
      </c>
      <c r="AF2" s="105" t="s">
        <v>28</v>
      </c>
      <c r="AG2" s="88" t="s">
        <v>29</v>
      </c>
      <c r="AH2" s="125" t="s">
        <v>58</v>
      </c>
      <c r="AI2" s="80" t="s">
        <v>30</v>
      </c>
      <c r="AJ2" s="80" t="s">
        <v>31</v>
      </c>
      <c r="AK2" s="105" t="s">
        <v>32</v>
      </c>
      <c r="AL2" s="80" t="s">
        <v>33</v>
      </c>
      <c r="AM2" s="80" t="s">
        <v>34</v>
      </c>
      <c r="AN2" s="80" t="s">
        <v>35</v>
      </c>
      <c r="AO2" s="80" t="s">
        <v>36</v>
      </c>
      <c r="AP2" s="80" t="s">
        <v>57</v>
      </c>
      <c r="AQ2" s="80" t="s">
        <v>56</v>
      </c>
    </row>
    <row r="3" spans="1:43" ht="15" thickBot="1" x14ac:dyDescent="0.35">
      <c r="A3" s="5" t="s">
        <v>37</v>
      </c>
      <c r="B3" s="6">
        <f t="shared" ref="B3:B20" si="0">SUM(C3:AQ3)</f>
        <v>154</v>
      </c>
      <c r="C3" s="81">
        <v>0</v>
      </c>
      <c r="D3" s="81"/>
      <c r="E3" s="86">
        <v>0</v>
      </c>
      <c r="F3" s="81"/>
      <c r="G3" s="81">
        <v>22</v>
      </c>
      <c r="H3" s="81">
        <v>0</v>
      </c>
      <c r="I3" s="81">
        <v>0</v>
      </c>
      <c r="J3" s="81">
        <v>22</v>
      </c>
      <c r="K3" s="81">
        <v>1</v>
      </c>
      <c r="L3" s="81">
        <v>4</v>
      </c>
      <c r="M3" s="81">
        <v>3</v>
      </c>
      <c r="N3" s="81">
        <v>2</v>
      </c>
      <c r="O3" s="81">
        <v>1</v>
      </c>
      <c r="P3" s="81">
        <v>2</v>
      </c>
      <c r="Q3" s="81">
        <v>7</v>
      </c>
      <c r="R3" s="81">
        <v>0</v>
      </c>
      <c r="S3" s="81">
        <v>0</v>
      </c>
      <c r="T3" s="81"/>
      <c r="U3" s="81"/>
      <c r="V3" s="81">
        <v>31</v>
      </c>
      <c r="W3" s="81">
        <v>1</v>
      </c>
      <c r="X3" s="81">
        <v>0</v>
      </c>
      <c r="Y3" s="81"/>
      <c r="Z3" s="81"/>
      <c r="AA3" s="81">
        <v>1</v>
      </c>
      <c r="AB3" s="81"/>
      <c r="AC3" s="81">
        <v>0</v>
      </c>
      <c r="AD3" s="81">
        <v>35</v>
      </c>
      <c r="AE3" s="81">
        <v>1</v>
      </c>
      <c r="AF3" s="106">
        <v>4</v>
      </c>
      <c r="AG3" s="89">
        <v>2</v>
      </c>
      <c r="AH3" s="66"/>
      <c r="AI3" s="81"/>
      <c r="AJ3" s="81">
        <v>0</v>
      </c>
      <c r="AK3" s="106">
        <v>0</v>
      </c>
      <c r="AL3" s="81"/>
      <c r="AM3" s="81">
        <v>12</v>
      </c>
      <c r="AN3" s="81">
        <v>2</v>
      </c>
      <c r="AO3" s="81">
        <v>0</v>
      </c>
      <c r="AP3" s="81"/>
      <c r="AQ3" s="81">
        <v>1</v>
      </c>
    </row>
    <row r="4" spans="1:43" ht="15" thickBot="1" x14ac:dyDescent="0.35">
      <c r="A4" s="7" t="s">
        <v>38</v>
      </c>
      <c r="B4" s="6">
        <f t="shared" si="0"/>
        <v>282</v>
      </c>
      <c r="C4" s="81">
        <v>53</v>
      </c>
      <c r="D4" s="81">
        <v>2</v>
      </c>
      <c r="E4" s="86">
        <v>0</v>
      </c>
      <c r="F4" s="81">
        <v>0</v>
      </c>
      <c r="G4" s="81">
        <v>0</v>
      </c>
      <c r="H4" s="81">
        <v>2</v>
      </c>
      <c r="I4" s="81">
        <v>6</v>
      </c>
      <c r="J4" s="81">
        <v>1</v>
      </c>
      <c r="K4" s="81">
        <v>1</v>
      </c>
      <c r="L4" s="81">
        <v>1</v>
      </c>
      <c r="M4" s="81"/>
      <c r="N4" s="81">
        <v>1</v>
      </c>
      <c r="O4" s="81">
        <v>1</v>
      </c>
      <c r="P4" s="81">
        <v>10</v>
      </c>
      <c r="Q4" s="81">
        <v>21</v>
      </c>
      <c r="R4" s="96">
        <v>4</v>
      </c>
      <c r="S4" s="81">
        <v>0</v>
      </c>
      <c r="T4" s="81"/>
      <c r="U4" s="81"/>
      <c r="V4" s="81">
        <v>9</v>
      </c>
      <c r="W4" s="81">
        <v>0</v>
      </c>
      <c r="X4" s="81">
        <v>3</v>
      </c>
      <c r="Y4" s="81">
        <v>1</v>
      </c>
      <c r="Z4" s="81"/>
      <c r="AA4" s="81"/>
      <c r="AB4" s="81"/>
      <c r="AC4" s="81">
        <v>0</v>
      </c>
      <c r="AD4" s="81">
        <v>1</v>
      </c>
      <c r="AE4" s="81">
        <v>1</v>
      </c>
      <c r="AF4" s="106"/>
      <c r="AG4" s="89"/>
      <c r="AH4" s="66"/>
      <c r="AI4" s="81">
        <v>1</v>
      </c>
      <c r="AJ4" s="81">
        <v>0</v>
      </c>
      <c r="AK4" s="106">
        <v>5</v>
      </c>
      <c r="AL4" s="81">
        <v>1</v>
      </c>
      <c r="AM4" s="81">
        <v>0</v>
      </c>
      <c r="AN4" s="81">
        <v>0</v>
      </c>
      <c r="AO4" s="81">
        <v>0</v>
      </c>
      <c r="AP4" s="81">
        <v>4</v>
      </c>
      <c r="AQ4" s="96">
        <v>153</v>
      </c>
    </row>
    <row r="5" spans="1:43" ht="19.8" thickBot="1" x14ac:dyDescent="0.35">
      <c r="A5" s="5" t="s">
        <v>39</v>
      </c>
      <c r="B5" s="6">
        <f t="shared" si="0"/>
        <v>617</v>
      </c>
      <c r="C5" s="81">
        <v>35</v>
      </c>
      <c r="D5" s="81"/>
      <c r="E5" s="86">
        <v>2</v>
      </c>
      <c r="F5" s="81">
        <v>24</v>
      </c>
      <c r="G5" s="81">
        <v>16</v>
      </c>
      <c r="H5" s="81">
        <v>3</v>
      </c>
      <c r="I5" s="81">
        <v>8</v>
      </c>
      <c r="J5" s="81">
        <v>6</v>
      </c>
      <c r="K5" s="81">
        <v>4</v>
      </c>
      <c r="L5" s="99">
        <v>70</v>
      </c>
      <c r="M5" s="81"/>
      <c r="N5" s="81">
        <v>2</v>
      </c>
      <c r="O5" s="81">
        <v>37</v>
      </c>
      <c r="P5" s="81">
        <v>3</v>
      </c>
      <c r="Q5" s="81">
        <v>151</v>
      </c>
      <c r="R5" s="96">
        <v>1</v>
      </c>
      <c r="S5" s="81">
        <v>0</v>
      </c>
      <c r="T5" s="81"/>
      <c r="U5" s="81"/>
      <c r="V5" s="81">
        <v>18</v>
      </c>
      <c r="W5" s="81">
        <v>12</v>
      </c>
      <c r="X5" s="81">
        <v>1</v>
      </c>
      <c r="Y5" s="81"/>
      <c r="Z5" s="81">
        <v>4</v>
      </c>
      <c r="AA5" s="81"/>
      <c r="AB5" s="81"/>
      <c r="AC5" s="81">
        <v>4</v>
      </c>
      <c r="AD5" s="81">
        <v>12</v>
      </c>
      <c r="AE5" s="81">
        <v>10</v>
      </c>
      <c r="AF5" s="106">
        <v>2</v>
      </c>
      <c r="AG5" s="89">
        <v>86</v>
      </c>
      <c r="AH5" s="66"/>
      <c r="AI5" s="81">
        <v>1</v>
      </c>
      <c r="AJ5" s="81">
        <v>1</v>
      </c>
      <c r="AK5" s="106">
        <v>0</v>
      </c>
      <c r="AL5" s="81">
        <v>2</v>
      </c>
      <c r="AM5" s="81">
        <v>27</v>
      </c>
      <c r="AN5" s="81">
        <v>2</v>
      </c>
      <c r="AO5" s="81">
        <v>30</v>
      </c>
      <c r="AP5" s="81">
        <v>13</v>
      </c>
      <c r="AQ5" s="96">
        <v>30</v>
      </c>
    </row>
    <row r="6" spans="1:43" ht="15" thickBot="1" x14ac:dyDescent="0.35">
      <c r="A6" s="7" t="s">
        <v>40</v>
      </c>
      <c r="B6" s="6">
        <f t="shared" si="0"/>
        <v>3900</v>
      </c>
      <c r="C6" s="81">
        <v>25</v>
      </c>
      <c r="D6" s="81">
        <v>4</v>
      </c>
      <c r="E6" s="86">
        <v>22</v>
      </c>
      <c r="F6" s="81">
        <v>71</v>
      </c>
      <c r="G6" s="81">
        <v>10</v>
      </c>
      <c r="H6" s="81">
        <v>8</v>
      </c>
      <c r="I6" s="81">
        <v>1220</v>
      </c>
      <c r="J6" s="81">
        <v>50</v>
      </c>
      <c r="K6" s="81">
        <v>4</v>
      </c>
      <c r="L6" s="96">
        <v>3</v>
      </c>
      <c r="M6" s="81">
        <v>4</v>
      </c>
      <c r="N6" s="81">
        <v>18</v>
      </c>
      <c r="O6" s="81">
        <v>551</v>
      </c>
      <c r="P6" s="81"/>
      <c r="Q6" s="81">
        <v>44</v>
      </c>
      <c r="R6" s="96">
        <v>1</v>
      </c>
      <c r="S6" s="81">
        <v>11</v>
      </c>
      <c r="T6" s="81"/>
      <c r="U6" s="81"/>
      <c r="V6" s="81">
        <v>232</v>
      </c>
      <c r="W6" s="86">
        <v>122</v>
      </c>
      <c r="X6" s="81">
        <v>39</v>
      </c>
      <c r="Y6" s="81"/>
      <c r="Z6" s="81">
        <v>44</v>
      </c>
      <c r="AA6" s="81">
        <v>5</v>
      </c>
      <c r="AB6" s="81">
        <v>12</v>
      </c>
      <c r="AC6" s="81">
        <v>56</v>
      </c>
      <c r="AD6" s="81">
        <v>23</v>
      </c>
      <c r="AE6" s="81">
        <v>36</v>
      </c>
      <c r="AF6" s="106">
        <v>135</v>
      </c>
      <c r="AG6" s="89">
        <v>122</v>
      </c>
      <c r="AH6" s="66"/>
      <c r="AI6" s="81">
        <v>9</v>
      </c>
      <c r="AJ6" s="81">
        <v>9</v>
      </c>
      <c r="AK6" s="106">
        <v>79</v>
      </c>
      <c r="AL6" s="81">
        <v>4</v>
      </c>
      <c r="AM6" s="81">
        <v>447</v>
      </c>
      <c r="AN6" s="81">
        <v>88</v>
      </c>
      <c r="AO6" s="81">
        <v>92</v>
      </c>
      <c r="AP6" s="81">
        <v>82</v>
      </c>
      <c r="AQ6" s="96">
        <v>218</v>
      </c>
    </row>
    <row r="7" spans="1:43" ht="15" thickBot="1" x14ac:dyDescent="0.35">
      <c r="A7" s="3" t="s">
        <v>41</v>
      </c>
      <c r="B7" s="6">
        <f t="shared" si="0"/>
        <v>395</v>
      </c>
      <c r="C7" s="81">
        <v>3</v>
      </c>
      <c r="D7" s="81">
        <v>4</v>
      </c>
      <c r="E7" s="86">
        <v>0</v>
      </c>
      <c r="F7" s="81">
        <v>0</v>
      </c>
      <c r="G7" s="81">
        <v>3</v>
      </c>
      <c r="H7" s="81">
        <v>6</v>
      </c>
      <c r="I7" s="86">
        <v>0</v>
      </c>
      <c r="J7" s="81">
        <v>30</v>
      </c>
      <c r="K7" s="81">
        <v>1</v>
      </c>
      <c r="L7" s="99">
        <v>28</v>
      </c>
      <c r="M7" s="81">
        <v>3</v>
      </c>
      <c r="N7" s="81">
        <v>4</v>
      </c>
      <c r="O7" s="86">
        <v>146</v>
      </c>
      <c r="P7" s="86">
        <v>4</v>
      </c>
      <c r="Q7" s="81">
        <v>42</v>
      </c>
      <c r="R7" s="96">
        <v>7</v>
      </c>
      <c r="S7" s="81">
        <v>27</v>
      </c>
      <c r="T7" s="81"/>
      <c r="U7" s="81"/>
      <c r="V7" s="81">
        <v>30</v>
      </c>
      <c r="W7" s="81">
        <v>0</v>
      </c>
      <c r="X7" s="81">
        <v>0</v>
      </c>
      <c r="Y7" s="81"/>
      <c r="Z7" s="81"/>
      <c r="AA7" s="81">
        <v>1</v>
      </c>
      <c r="AB7" s="81">
        <v>1</v>
      </c>
      <c r="AC7" s="81">
        <v>0</v>
      </c>
      <c r="AD7" s="81">
        <v>4</v>
      </c>
      <c r="AE7" s="81">
        <v>9</v>
      </c>
      <c r="AF7" s="106"/>
      <c r="AG7" s="89"/>
      <c r="AH7" s="66"/>
      <c r="AI7" s="81">
        <v>1</v>
      </c>
      <c r="AJ7" s="81">
        <v>0</v>
      </c>
      <c r="AK7" s="106">
        <v>26</v>
      </c>
      <c r="AL7" s="81">
        <v>1</v>
      </c>
      <c r="AM7" s="81">
        <v>5</v>
      </c>
      <c r="AN7" s="81">
        <v>2</v>
      </c>
      <c r="AO7" s="81">
        <v>0</v>
      </c>
      <c r="AP7" s="81">
        <v>2</v>
      </c>
      <c r="AQ7" s="96">
        <v>5</v>
      </c>
    </row>
    <row r="8" spans="1:43" ht="15" thickBot="1" x14ac:dyDescent="0.35">
      <c r="A8" s="3" t="s">
        <v>42</v>
      </c>
      <c r="B8" s="6">
        <f t="shared" si="0"/>
        <v>19</v>
      </c>
      <c r="C8" s="81">
        <v>0</v>
      </c>
      <c r="D8" s="81">
        <v>1</v>
      </c>
      <c r="E8" s="86">
        <v>0</v>
      </c>
      <c r="F8" s="81">
        <v>0</v>
      </c>
      <c r="G8" s="81">
        <v>1</v>
      </c>
      <c r="H8" s="81">
        <v>2</v>
      </c>
      <c r="I8" s="81">
        <v>0</v>
      </c>
      <c r="J8" s="81"/>
      <c r="K8" s="81">
        <v>0</v>
      </c>
      <c r="L8" s="100"/>
      <c r="M8" s="81"/>
      <c r="N8" s="81">
        <v>0</v>
      </c>
      <c r="O8" s="81"/>
      <c r="P8" s="86">
        <v>1</v>
      </c>
      <c r="Q8" s="81">
        <v>0</v>
      </c>
      <c r="R8" s="96">
        <v>0</v>
      </c>
      <c r="S8" s="81">
        <v>3</v>
      </c>
      <c r="T8" s="81"/>
      <c r="U8" s="81"/>
      <c r="V8" s="81">
        <v>7</v>
      </c>
      <c r="W8" s="81">
        <v>0</v>
      </c>
      <c r="X8" s="81">
        <v>0</v>
      </c>
      <c r="Y8" s="81"/>
      <c r="Z8" s="81"/>
      <c r="AA8" s="81"/>
      <c r="AB8" s="81"/>
      <c r="AC8" s="81">
        <v>0</v>
      </c>
      <c r="AD8" s="81">
        <v>0</v>
      </c>
      <c r="AE8" s="81"/>
      <c r="AF8" s="106"/>
      <c r="AG8" s="89"/>
      <c r="AH8" s="66"/>
      <c r="AI8" s="81"/>
      <c r="AJ8" s="81">
        <v>0</v>
      </c>
      <c r="AK8" s="106">
        <v>0</v>
      </c>
      <c r="AL8" s="81"/>
      <c r="AM8" s="81">
        <v>0</v>
      </c>
      <c r="AN8" s="81"/>
      <c r="AO8" s="81">
        <v>2</v>
      </c>
      <c r="AP8" s="81">
        <v>2</v>
      </c>
      <c r="AQ8" s="96">
        <v>0</v>
      </c>
    </row>
    <row r="9" spans="1:43" ht="15" thickBot="1" x14ac:dyDescent="0.35">
      <c r="A9" s="3" t="s">
        <v>43</v>
      </c>
      <c r="B9" s="6">
        <f t="shared" si="0"/>
        <v>847</v>
      </c>
      <c r="C9" s="81">
        <v>0</v>
      </c>
      <c r="D9" s="81"/>
      <c r="E9" s="86">
        <v>0</v>
      </c>
      <c r="F9" s="81">
        <v>1</v>
      </c>
      <c r="G9" s="81">
        <v>17</v>
      </c>
      <c r="H9" s="81">
        <v>3</v>
      </c>
      <c r="I9" s="81">
        <v>0</v>
      </c>
      <c r="J9" s="81">
        <v>1</v>
      </c>
      <c r="K9" s="81">
        <v>6</v>
      </c>
      <c r="L9" s="100">
        <v>6</v>
      </c>
      <c r="M9" s="81">
        <v>3</v>
      </c>
      <c r="N9" s="81">
        <v>2</v>
      </c>
      <c r="O9" s="81"/>
      <c r="P9" s="86">
        <v>8</v>
      </c>
      <c r="Q9" s="81">
        <v>149</v>
      </c>
      <c r="R9" s="96">
        <v>54</v>
      </c>
      <c r="S9" s="81">
        <v>29</v>
      </c>
      <c r="T9" s="81"/>
      <c r="U9" s="81"/>
      <c r="V9" s="81">
        <v>233</v>
      </c>
      <c r="W9" s="81">
        <v>1</v>
      </c>
      <c r="X9" s="81">
        <v>3</v>
      </c>
      <c r="Y9" s="81">
        <v>3</v>
      </c>
      <c r="Z9" s="81"/>
      <c r="AA9" s="81"/>
      <c r="AB9" s="81"/>
      <c r="AC9" s="81">
        <v>1</v>
      </c>
      <c r="AD9" s="81">
        <v>42</v>
      </c>
      <c r="AE9" s="81">
        <v>16</v>
      </c>
      <c r="AF9" s="106">
        <v>2</v>
      </c>
      <c r="AG9" s="89">
        <v>11</v>
      </c>
      <c r="AH9" s="66"/>
      <c r="AI9" s="81">
        <v>162</v>
      </c>
      <c r="AJ9" s="81">
        <v>10</v>
      </c>
      <c r="AK9" s="106">
        <v>2</v>
      </c>
      <c r="AL9" s="81">
        <v>2</v>
      </c>
      <c r="AM9" s="81">
        <v>49</v>
      </c>
      <c r="AN9" s="81">
        <v>0</v>
      </c>
      <c r="AO9" s="81">
        <v>13</v>
      </c>
      <c r="AP9" s="81">
        <v>15</v>
      </c>
      <c r="AQ9" s="96">
        <v>3</v>
      </c>
    </row>
    <row r="10" spans="1:43" ht="15" thickBot="1" x14ac:dyDescent="0.35">
      <c r="A10" s="3" t="s">
        <v>44</v>
      </c>
      <c r="B10" s="6">
        <f t="shared" si="0"/>
        <v>26</v>
      </c>
      <c r="C10" s="81">
        <v>3</v>
      </c>
      <c r="D10" s="81"/>
      <c r="E10" s="86">
        <v>0</v>
      </c>
      <c r="F10" s="81">
        <v>0</v>
      </c>
      <c r="G10" s="81">
        <v>3</v>
      </c>
      <c r="H10" s="81">
        <v>2</v>
      </c>
      <c r="I10" s="81">
        <v>2</v>
      </c>
      <c r="J10" s="81"/>
      <c r="K10" s="81">
        <v>0</v>
      </c>
      <c r="L10" s="96">
        <v>1</v>
      </c>
      <c r="M10" s="81"/>
      <c r="N10" s="81">
        <v>0</v>
      </c>
      <c r="O10" s="81">
        <v>1</v>
      </c>
      <c r="P10" s="86"/>
      <c r="Q10" s="81">
        <v>0</v>
      </c>
      <c r="R10" s="96">
        <v>0</v>
      </c>
      <c r="S10" s="81">
        <v>0</v>
      </c>
      <c r="T10" s="81"/>
      <c r="U10" s="81"/>
      <c r="V10" s="81">
        <v>2</v>
      </c>
      <c r="W10" s="81">
        <v>0</v>
      </c>
      <c r="X10" s="81">
        <v>0</v>
      </c>
      <c r="Y10" s="81"/>
      <c r="Z10" s="81"/>
      <c r="AA10" s="81"/>
      <c r="AB10" s="81"/>
      <c r="AC10" s="81">
        <v>0</v>
      </c>
      <c r="AD10" s="81">
        <v>0</v>
      </c>
      <c r="AE10" s="81">
        <v>2</v>
      </c>
      <c r="AF10" s="106"/>
      <c r="AG10" s="89"/>
      <c r="AH10" s="66"/>
      <c r="AI10" s="81">
        <v>0</v>
      </c>
      <c r="AJ10" s="81">
        <v>0</v>
      </c>
      <c r="AK10" s="106">
        <v>5</v>
      </c>
      <c r="AL10" s="81"/>
      <c r="AM10" s="81">
        <v>0</v>
      </c>
      <c r="AN10" s="81"/>
      <c r="AO10" s="81">
        <v>0</v>
      </c>
      <c r="AP10" s="81">
        <v>4</v>
      </c>
      <c r="AQ10" s="96">
        <v>1</v>
      </c>
    </row>
    <row r="11" spans="1:43" ht="15" thickBot="1" x14ac:dyDescent="0.35">
      <c r="A11" s="3" t="s">
        <v>45</v>
      </c>
      <c r="B11" s="6">
        <f t="shared" si="0"/>
        <v>74</v>
      </c>
      <c r="C11" s="81">
        <v>4</v>
      </c>
      <c r="D11" s="81"/>
      <c r="E11" s="86">
        <v>0</v>
      </c>
      <c r="F11" s="81">
        <v>0</v>
      </c>
      <c r="G11" s="81">
        <v>0</v>
      </c>
      <c r="H11" s="81">
        <v>1</v>
      </c>
      <c r="I11" s="81">
        <v>0</v>
      </c>
      <c r="J11" s="86">
        <v>1</v>
      </c>
      <c r="K11" s="81">
        <v>0</v>
      </c>
      <c r="L11" s="81">
        <v>3</v>
      </c>
      <c r="M11" s="81"/>
      <c r="N11" s="81">
        <v>0</v>
      </c>
      <c r="O11" s="86">
        <v>1</v>
      </c>
      <c r="P11" s="86"/>
      <c r="Q11" s="81">
        <v>11</v>
      </c>
      <c r="R11" s="96">
        <v>0</v>
      </c>
      <c r="S11" s="81">
        <v>0</v>
      </c>
      <c r="T11" s="81"/>
      <c r="U11" s="81"/>
      <c r="V11" s="86">
        <v>1</v>
      </c>
      <c r="W11" s="81">
        <v>8</v>
      </c>
      <c r="X11" s="81">
        <v>0</v>
      </c>
      <c r="Y11" s="81"/>
      <c r="Z11" s="81"/>
      <c r="AA11" s="81"/>
      <c r="AB11" s="81"/>
      <c r="AC11" s="81">
        <v>0</v>
      </c>
      <c r="AD11" s="81">
        <v>1</v>
      </c>
      <c r="AE11" s="81">
        <v>1</v>
      </c>
      <c r="AF11" s="106"/>
      <c r="AG11" s="89">
        <v>1</v>
      </c>
      <c r="AH11" s="66"/>
      <c r="AI11" s="86">
        <v>6</v>
      </c>
      <c r="AJ11" s="81">
        <v>0</v>
      </c>
      <c r="AK11" s="106">
        <v>0</v>
      </c>
      <c r="AL11" s="86">
        <v>3</v>
      </c>
      <c r="AM11" s="86">
        <v>29</v>
      </c>
      <c r="AN11" s="81"/>
      <c r="AO11" s="81">
        <v>0</v>
      </c>
      <c r="AP11" s="81">
        <v>2</v>
      </c>
      <c r="AQ11" s="111">
        <v>1</v>
      </c>
    </row>
    <row r="12" spans="1:43" ht="15" thickBot="1" x14ac:dyDescent="0.35">
      <c r="A12" s="3" t="s">
        <v>46</v>
      </c>
      <c r="B12" s="6">
        <f t="shared" si="0"/>
        <v>293</v>
      </c>
      <c r="C12" s="81">
        <v>10</v>
      </c>
      <c r="D12" s="81"/>
      <c r="E12" s="86">
        <v>0</v>
      </c>
      <c r="F12" s="81"/>
      <c r="G12" s="81">
        <v>6</v>
      </c>
      <c r="H12" s="81">
        <v>1</v>
      </c>
      <c r="I12" s="81">
        <v>0</v>
      </c>
      <c r="J12" s="81">
        <v>13</v>
      </c>
      <c r="K12" s="81">
        <v>8</v>
      </c>
      <c r="L12" s="81">
        <v>3</v>
      </c>
      <c r="M12" s="81"/>
      <c r="N12" s="81">
        <v>1</v>
      </c>
      <c r="O12" s="81">
        <v>5</v>
      </c>
      <c r="P12" s="86">
        <v>2</v>
      </c>
      <c r="Q12" s="81">
        <v>21</v>
      </c>
      <c r="R12" s="96">
        <v>1</v>
      </c>
      <c r="S12" s="81">
        <v>0</v>
      </c>
      <c r="T12" s="86"/>
      <c r="U12" s="81"/>
      <c r="V12" s="81">
        <v>62</v>
      </c>
      <c r="W12" s="81">
        <v>1</v>
      </c>
      <c r="X12" s="81">
        <v>0</v>
      </c>
      <c r="Y12" s="81"/>
      <c r="Z12" s="81"/>
      <c r="AA12" s="81">
        <v>3</v>
      </c>
      <c r="AB12" s="81"/>
      <c r="AC12" s="81">
        <v>0</v>
      </c>
      <c r="AD12" s="81">
        <v>2</v>
      </c>
      <c r="AE12" s="81">
        <v>2</v>
      </c>
      <c r="AF12" s="106">
        <v>21</v>
      </c>
      <c r="AG12" s="89">
        <v>27</v>
      </c>
      <c r="AH12" s="66"/>
      <c r="AI12" s="81">
        <v>0</v>
      </c>
      <c r="AJ12" s="81">
        <v>0</v>
      </c>
      <c r="AK12" s="106">
        <v>0</v>
      </c>
      <c r="AL12" s="81">
        <v>1</v>
      </c>
      <c r="AM12" s="81">
        <v>62</v>
      </c>
      <c r="AN12" s="81">
        <v>0</v>
      </c>
      <c r="AO12" s="81">
        <v>2</v>
      </c>
      <c r="AP12" s="81">
        <v>29</v>
      </c>
      <c r="AQ12" s="96">
        <v>10</v>
      </c>
    </row>
    <row r="13" spans="1:43" ht="15" thickBot="1" x14ac:dyDescent="0.35">
      <c r="A13" s="3" t="s">
        <v>70</v>
      </c>
      <c r="B13" s="6">
        <f t="shared" si="0"/>
        <v>276</v>
      </c>
      <c r="C13" s="81">
        <v>9</v>
      </c>
      <c r="D13" s="81"/>
      <c r="E13" s="86">
        <v>1</v>
      </c>
      <c r="F13" s="81">
        <v>3</v>
      </c>
      <c r="G13" s="81">
        <v>5</v>
      </c>
      <c r="H13" s="81">
        <v>2</v>
      </c>
      <c r="I13" s="81">
        <v>0</v>
      </c>
      <c r="J13" s="81">
        <v>2</v>
      </c>
      <c r="K13" s="81">
        <v>0</v>
      </c>
      <c r="L13" s="81">
        <v>7</v>
      </c>
      <c r="M13" s="81">
        <v>1</v>
      </c>
      <c r="N13" s="81">
        <v>7</v>
      </c>
      <c r="O13" s="81">
        <v>5</v>
      </c>
      <c r="P13" s="86"/>
      <c r="Q13" s="81">
        <v>18</v>
      </c>
      <c r="R13" s="96">
        <v>1</v>
      </c>
      <c r="S13" s="81">
        <v>3</v>
      </c>
      <c r="T13" s="86"/>
      <c r="U13" s="81"/>
      <c r="V13" s="81">
        <v>29</v>
      </c>
      <c r="W13" s="81">
        <v>1</v>
      </c>
      <c r="X13" s="81">
        <v>0</v>
      </c>
      <c r="Y13" s="81"/>
      <c r="Z13" s="81"/>
      <c r="AA13" s="81">
        <v>2</v>
      </c>
      <c r="AB13" s="81"/>
      <c r="AC13" s="81">
        <v>0</v>
      </c>
      <c r="AD13" s="81">
        <v>36</v>
      </c>
      <c r="AE13" s="81">
        <v>3</v>
      </c>
      <c r="AF13" s="106">
        <v>0</v>
      </c>
      <c r="AG13" s="89">
        <v>1</v>
      </c>
      <c r="AH13" s="66"/>
      <c r="AI13" s="81">
        <v>6</v>
      </c>
      <c r="AJ13" s="81">
        <v>1</v>
      </c>
      <c r="AK13" s="106">
        <v>2</v>
      </c>
      <c r="AL13" s="81">
        <v>1</v>
      </c>
      <c r="AM13" s="81">
        <v>99</v>
      </c>
      <c r="AN13" s="81">
        <v>0</v>
      </c>
      <c r="AO13" s="81">
        <v>27</v>
      </c>
      <c r="AP13" s="81">
        <v>3</v>
      </c>
      <c r="AQ13" s="96">
        <v>1</v>
      </c>
    </row>
    <row r="14" spans="1:43" ht="15" thickBot="1" x14ac:dyDescent="0.35">
      <c r="A14" s="3" t="s">
        <v>48</v>
      </c>
      <c r="B14" s="6">
        <f t="shared" si="0"/>
        <v>820</v>
      </c>
      <c r="C14" s="81">
        <v>12</v>
      </c>
      <c r="D14" s="81"/>
      <c r="E14" s="86">
        <v>8</v>
      </c>
      <c r="F14" s="81">
        <v>1</v>
      </c>
      <c r="G14" s="81">
        <v>106</v>
      </c>
      <c r="H14" s="81">
        <v>3</v>
      </c>
      <c r="I14" s="86">
        <v>94</v>
      </c>
      <c r="J14" s="81">
        <v>3</v>
      </c>
      <c r="K14" s="81">
        <v>3</v>
      </c>
      <c r="L14" s="81">
        <v>21</v>
      </c>
      <c r="M14" s="81">
        <v>7</v>
      </c>
      <c r="N14" s="81">
        <v>4</v>
      </c>
      <c r="O14" s="81">
        <v>57</v>
      </c>
      <c r="P14" s="86">
        <v>20</v>
      </c>
      <c r="Q14" s="81">
        <v>156</v>
      </c>
      <c r="R14" s="96">
        <v>3</v>
      </c>
      <c r="S14" s="86">
        <v>42</v>
      </c>
      <c r="T14" s="81"/>
      <c r="U14" s="81"/>
      <c r="V14" s="81">
        <v>43</v>
      </c>
      <c r="W14" s="86">
        <v>8</v>
      </c>
      <c r="X14" s="81">
        <v>46</v>
      </c>
      <c r="Y14" s="81">
        <v>1</v>
      </c>
      <c r="Z14" s="81"/>
      <c r="AA14" s="81"/>
      <c r="AB14" s="81"/>
      <c r="AC14" s="86">
        <v>8</v>
      </c>
      <c r="AD14" s="81">
        <v>44</v>
      </c>
      <c r="AE14" s="81">
        <v>40</v>
      </c>
      <c r="AF14" s="106"/>
      <c r="AG14" s="89"/>
      <c r="AH14" s="66"/>
      <c r="AI14" s="81"/>
      <c r="AJ14" s="81">
        <v>0</v>
      </c>
      <c r="AK14" s="106">
        <v>5</v>
      </c>
      <c r="AL14" s="81"/>
      <c r="AM14" s="81">
        <v>36</v>
      </c>
      <c r="AN14" s="81">
        <v>3</v>
      </c>
      <c r="AO14" s="81">
        <v>33</v>
      </c>
      <c r="AP14" s="81">
        <v>4</v>
      </c>
      <c r="AQ14" s="96">
        <v>9</v>
      </c>
    </row>
    <row r="15" spans="1:43" ht="15" thickBot="1" x14ac:dyDescent="0.35">
      <c r="A15" s="3" t="s">
        <v>49</v>
      </c>
      <c r="B15" s="6">
        <f t="shared" si="0"/>
        <v>18</v>
      </c>
      <c r="C15" s="81">
        <v>0</v>
      </c>
      <c r="D15" s="81"/>
      <c r="E15" s="86">
        <v>0</v>
      </c>
      <c r="F15" s="81"/>
      <c r="G15" s="81">
        <v>0</v>
      </c>
      <c r="H15" s="81">
        <v>0</v>
      </c>
      <c r="I15" s="86">
        <v>0</v>
      </c>
      <c r="J15" s="81"/>
      <c r="K15" s="81">
        <v>0</v>
      </c>
      <c r="L15" s="81">
        <v>2</v>
      </c>
      <c r="M15" s="81"/>
      <c r="N15" s="81">
        <v>0</v>
      </c>
      <c r="O15" s="81"/>
      <c r="P15" s="86">
        <v>6</v>
      </c>
      <c r="Q15" s="81">
        <v>1</v>
      </c>
      <c r="R15" s="96">
        <v>0</v>
      </c>
      <c r="S15" s="86">
        <v>0</v>
      </c>
      <c r="T15" s="81"/>
      <c r="U15" s="81"/>
      <c r="V15" s="81">
        <v>6</v>
      </c>
      <c r="W15" s="81">
        <v>0</v>
      </c>
      <c r="X15" s="81">
        <v>0</v>
      </c>
      <c r="Y15" s="81"/>
      <c r="Z15" s="81"/>
      <c r="AA15" s="81"/>
      <c r="AB15" s="81"/>
      <c r="AC15" s="81">
        <v>0</v>
      </c>
      <c r="AD15" s="81">
        <v>0</v>
      </c>
      <c r="AE15" s="81">
        <v>1</v>
      </c>
      <c r="AF15" s="106"/>
      <c r="AG15" s="89"/>
      <c r="AH15" s="66"/>
      <c r="AI15" s="81"/>
      <c r="AJ15" s="81">
        <v>0</v>
      </c>
      <c r="AK15" s="106">
        <v>0</v>
      </c>
      <c r="AL15" s="81"/>
      <c r="AM15" s="81">
        <v>0</v>
      </c>
      <c r="AN15" s="81">
        <v>0</v>
      </c>
      <c r="AO15" s="81">
        <v>0</v>
      </c>
      <c r="AP15" s="81">
        <v>0</v>
      </c>
      <c r="AQ15" s="96">
        <v>2</v>
      </c>
    </row>
    <row r="16" spans="1:43" ht="15" thickBot="1" x14ac:dyDescent="0.35">
      <c r="A16" s="3" t="s">
        <v>50</v>
      </c>
      <c r="B16" s="6">
        <f t="shared" si="0"/>
        <v>597</v>
      </c>
      <c r="C16" s="81">
        <v>22</v>
      </c>
      <c r="D16" s="81"/>
      <c r="E16" s="86">
        <v>9</v>
      </c>
      <c r="F16" s="81">
        <v>1</v>
      </c>
      <c r="G16" s="81">
        <v>45</v>
      </c>
      <c r="H16" s="81">
        <v>1</v>
      </c>
      <c r="I16" s="86">
        <v>0</v>
      </c>
      <c r="J16" s="81"/>
      <c r="K16" s="81">
        <v>0</v>
      </c>
      <c r="L16" s="81">
        <v>198</v>
      </c>
      <c r="M16" s="81"/>
      <c r="N16" s="81">
        <v>2</v>
      </c>
      <c r="O16" s="81">
        <v>25</v>
      </c>
      <c r="P16" s="86"/>
      <c r="Q16" s="81">
        <v>90</v>
      </c>
      <c r="R16" s="96">
        <v>0</v>
      </c>
      <c r="S16" s="86">
        <v>91</v>
      </c>
      <c r="T16" s="81"/>
      <c r="U16" s="81"/>
      <c r="V16" s="81">
        <v>26</v>
      </c>
      <c r="W16" s="81"/>
      <c r="X16" s="81">
        <v>12</v>
      </c>
      <c r="Y16" s="81">
        <v>1</v>
      </c>
      <c r="Z16" s="81"/>
      <c r="AA16" s="81"/>
      <c r="AB16" s="81"/>
      <c r="AC16" s="81">
        <v>1</v>
      </c>
      <c r="AD16" s="81">
        <v>1</v>
      </c>
      <c r="AE16" s="81">
        <v>18</v>
      </c>
      <c r="AF16" s="106"/>
      <c r="AG16" s="89">
        <v>1</v>
      </c>
      <c r="AH16" s="66"/>
      <c r="AI16" s="81"/>
      <c r="AJ16" s="81">
        <v>10</v>
      </c>
      <c r="AK16" s="106">
        <v>13</v>
      </c>
      <c r="AL16" s="81"/>
      <c r="AM16" s="81">
        <v>13</v>
      </c>
      <c r="AN16" s="81">
        <v>0</v>
      </c>
      <c r="AO16" s="81">
        <v>1</v>
      </c>
      <c r="AP16" s="81">
        <v>3</v>
      </c>
      <c r="AQ16" s="96">
        <v>13</v>
      </c>
    </row>
    <row r="17" spans="1:43" ht="15" thickBot="1" x14ac:dyDescent="0.35">
      <c r="A17" s="3" t="s">
        <v>51</v>
      </c>
      <c r="B17" s="6">
        <f t="shared" si="0"/>
        <v>1415</v>
      </c>
      <c r="C17" s="81">
        <v>35</v>
      </c>
      <c r="D17" s="81"/>
      <c r="E17" s="86">
        <v>13</v>
      </c>
      <c r="F17" s="81">
        <v>4</v>
      </c>
      <c r="G17" s="81">
        <v>45</v>
      </c>
      <c r="H17" s="81">
        <v>1</v>
      </c>
      <c r="I17" s="86">
        <v>5</v>
      </c>
      <c r="J17" s="81"/>
      <c r="K17" s="81">
        <v>0</v>
      </c>
      <c r="L17" s="81">
        <v>93</v>
      </c>
      <c r="M17" s="81"/>
      <c r="N17" s="81">
        <v>6</v>
      </c>
      <c r="O17" s="81"/>
      <c r="P17" s="86"/>
      <c r="Q17" s="81">
        <v>42</v>
      </c>
      <c r="R17" s="96">
        <v>42</v>
      </c>
      <c r="S17" s="86">
        <v>110</v>
      </c>
      <c r="T17" s="81"/>
      <c r="U17" s="81"/>
      <c r="V17" s="81">
        <v>24</v>
      </c>
      <c r="W17" s="81">
        <v>33</v>
      </c>
      <c r="X17" s="81">
        <v>1</v>
      </c>
      <c r="Y17" s="81"/>
      <c r="Z17" s="81">
        <v>1</v>
      </c>
      <c r="AA17" s="81"/>
      <c r="AB17" s="81">
        <v>11</v>
      </c>
      <c r="AC17" s="81">
        <v>20</v>
      </c>
      <c r="AD17" s="81">
        <v>146</v>
      </c>
      <c r="AE17" s="81">
        <v>56</v>
      </c>
      <c r="AF17" s="106">
        <v>19</v>
      </c>
      <c r="AG17" s="89">
        <v>653</v>
      </c>
      <c r="AH17" s="66"/>
      <c r="AI17" s="81">
        <v>3</v>
      </c>
      <c r="AJ17" s="81">
        <v>12</v>
      </c>
      <c r="AK17" s="106">
        <v>0</v>
      </c>
      <c r="AL17" s="81"/>
      <c r="AM17" s="81">
        <v>0</v>
      </c>
      <c r="AN17" s="81"/>
      <c r="AO17" s="81">
        <v>0</v>
      </c>
      <c r="AP17" s="81">
        <v>23</v>
      </c>
      <c r="AQ17" s="96">
        <v>17</v>
      </c>
    </row>
    <row r="18" spans="1:43" ht="15" thickBot="1" x14ac:dyDescent="0.35">
      <c r="A18" s="3" t="s">
        <v>52</v>
      </c>
      <c r="B18" s="6">
        <f t="shared" si="0"/>
        <v>1137</v>
      </c>
      <c r="C18" s="81">
        <v>19</v>
      </c>
      <c r="D18" s="81"/>
      <c r="E18" s="86">
        <v>6</v>
      </c>
      <c r="F18" s="81"/>
      <c r="G18" s="81">
        <v>27</v>
      </c>
      <c r="H18" s="81">
        <v>0</v>
      </c>
      <c r="I18" s="86">
        <v>99</v>
      </c>
      <c r="J18" s="81"/>
      <c r="K18" s="81">
        <v>0</v>
      </c>
      <c r="L18" s="81"/>
      <c r="M18" s="81">
        <v>5</v>
      </c>
      <c r="N18" s="81">
        <v>15</v>
      </c>
      <c r="O18" s="81"/>
      <c r="P18" s="86"/>
      <c r="Q18" s="81">
        <v>601</v>
      </c>
      <c r="R18" s="96">
        <v>29</v>
      </c>
      <c r="S18" s="86">
        <v>13</v>
      </c>
      <c r="T18" s="81"/>
      <c r="U18" s="81"/>
      <c r="V18" s="81">
        <v>3</v>
      </c>
      <c r="W18" s="81"/>
      <c r="X18" s="81">
        <v>14</v>
      </c>
      <c r="Y18" s="81">
        <v>1</v>
      </c>
      <c r="Z18" s="81"/>
      <c r="AA18" s="81"/>
      <c r="AB18" s="81"/>
      <c r="AC18" s="81">
        <v>3</v>
      </c>
      <c r="AD18" s="81">
        <v>165</v>
      </c>
      <c r="AE18" s="81">
        <v>42</v>
      </c>
      <c r="AF18" s="106">
        <v>1</v>
      </c>
      <c r="AG18" s="89">
        <v>6</v>
      </c>
      <c r="AH18" s="66"/>
      <c r="AI18" s="81"/>
      <c r="AJ18" s="81">
        <v>22</v>
      </c>
      <c r="AK18" s="106">
        <v>5</v>
      </c>
      <c r="AL18" s="81"/>
      <c r="AM18" s="81">
        <v>0</v>
      </c>
      <c r="AN18" s="81"/>
      <c r="AO18" s="81">
        <v>38</v>
      </c>
      <c r="AP18" s="81">
        <v>13</v>
      </c>
      <c r="AQ18" s="96">
        <v>10</v>
      </c>
    </row>
    <row r="19" spans="1:43" ht="15" thickBot="1" x14ac:dyDescent="0.35">
      <c r="A19" s="3" t="s">
        <v>53</v>
      </c>
      <c r="B19" s="6">
        <f t="shared" si="0"/>
        <v>5217</v>
      </c>
      <c r="C19" s="81">
        <v>91</v>
      </c>
      <c r="D19" s="81"/>
      <c r="E19" s="86">
        <v>8</v>
      </c>
      <c r="F19" s="81"/>
      <c r="G19" s="81">
        <v>118</v>
      </c>
      <c r="H19" s="81">
        <v>0</v>
      </c>
      <c r="I19" s="86">
        <v>3</v>
      </c>
      <c r="J19" s="81"/>
      <c r="K19" s="81">
        <v>0</v>
      </c>
      <c r="L19" s="81"/>
      <c r="M19" s="81">
        <v>27</v>
      </c>
      <c r="N19" s="81">
        <v>78</v>
      </c>
      <c r="O19" s="81">
        <v>17</v>
      </c>
      <c r="P19" s="86"/>
      <c r="Q19" s="81">
        <v>3502</v>
      </c>
      <c r="R19" s="96">
        <v>53</v>
      </c>
      <c r="S19" s="86">
        <v>53</v>
      </c>
      <c r="T19" s="81">
        <v>5</v>
      </c>
      <c r="U19" s="81"/>
      <c r="V19" s="81">
        <v>87</v>
      </c>
      <c r="W19" s="81"/>
      <c r="X19" s="81">
        <v>242</v>
      </c>
      <c r="Y19" s="81">
        <v>7</v>
      </c>
      <c r="Z19" s="81"/>
      <c r="AA19" s="81"/>
      <c r="AB19" s="81"/>
      <c r="AC19" s="81">
        <v>19</v>
      </c>
      <c r="AD19" s="81">
        <v>197</v>
      </c>
      <c r="AE19" s="81">
        <v>178</v>
      </c>
      <c r="AF19" s="106">
        <v>62</v>
      </c>
      <c r="AG19" s="89">
        <v>11</v>
      </c>
      <c r="AH19" s="66"/>
      <c r="AI19" s="81"/>
      <c r="AJ19" s="81">
        <v>38</v>
      </c>
      <c r="AK19" s="106">
        <v>24</v>
      </c>
      <c r="AL19" s="81"/>
      <c r="AM19" s="81">
        <v>0</v>
      </c>
      <c r="AN19" s="81"/>
      <c r="AO19" s="81">
        <v>90</v>
      </c>
      <c r="AP19" s="81">
        <v>91</v>
      </c>
      <c r="AQ19" s="96">
        <v>216</v>
      </c>
    </row>
    <row r="20" spans="1:43" ht="15" thickBot="1" x14ac:dyDescent="0.35">
      <c r="A20" s="4" t="s">
        <v>54</v>
      </c>
      <c r="B20" s="8">
        <f t="shared" si="0"/>
        <v>16087</v>
      </c>
      <c r="C20" s="82">
        <f t="shared" ref="C20:T20" si="1">SUM(C3:C19)</f>
        <v>321</v>
      </c>
      <c r="D20" s="82">
        <f t="shared" si="1"/>
        <v>11</v>
      </c>
      <c r="E20" s="87">
        <f t="shared" si="1"/>
        <v>69</v>
      </c>
      <c r="F20" s="82">
        <f t="shared" si="1"/>
        <v>105</v>
      </c>
      <c r="G20" s="82">
        <f t="shared" si="1"/>
        <v>424</v>
      </c>
      <c r="H20" s="82">
        <f>SUM(H3:H19)</f>
        <v>35</v>
      </c>
      <c r="I20" s="87">
        <f t="shared" si="1"/>
        <v>1437</v>
      </c>
      <c r="J20" s="87">
        <f t="shared" si="1"/>
        <v>129</v>
      </c>
      <c r="K20" s="82">
        <f t="shared" si="1"/>
        <v>28</v>
      </c>
      <c r="L20" s="87">
        <f t="shared" si="1"/>
        <v>440</v>
      </c>
      <c r="M20" s="87">
        <f t="shared" si="1"/>
        <v>53</v>
      </c>
      <c r="N20" s="82">
        <f t="shared" si="1"/>
        <v>142</v>
      </c>
      <c r="O20" s="87">
        <f t="shared" si="1"/>
        <v>847</v>
      </c>
      <c r="P20" s="87">
        <f t="shared" si="1"/>
        <v>56</v>
      </c>
      <c r="Q20" s="82">
        <f t="shared" si="1"/>
        <v>4856</v>
      </c>
      <c r="R20" s="81">
        <f t="shared" si="1"/>
        <v>196</v>
      </c>
      <c r="S20" s="87">
        <f t="shared" si="1"/>
        <v>382</v>
      </c>
      <c r="T20" s="87">
        <f t="shared" si="1"/>
        <v>5</v>
      </c>
      <c r="U20" s="87"/>
      <c r="V20" s="87">
        <f t="shared" ref="V20:AB20" si="2">SUM(V3:V19)</f>
        <v>843</v>
      </c>
      <c r="W20" s="87">
        <f t="shared" si="2"/>
        <v>187</v>
      </c>
      <c r="X20" s="87">
        <f t="shared" si="2"/>
        <v>361</v>
      </c>
      <c r="Y20" s="82">
        <f>SUM(Y3:Y19)</f>
        <v>14</v>
      </c>
      <c r="Z20" s="82">
        <f t="shared" si="2"/>
        <v>49</v>
      </c>
      <c r="AA20" s="82">
        <f t="shared" si="2"/>
        <v>12</v>
      </c>
      <c r="AB20" s="82">
        <f t="shared" si="2"/>
        <v>24</v>
      </c>
      <c r="AC20" s="87">
        <f>SUM(AC3:AC19)</f>
        <v>112</v>
      </c>
      <c r="AD20" s="87">
        <f>SUM(AD3:AD19)</f>
        <v>709</v>
      </c>
      <c r="AE20" s="82">
        <f>SUM(AE3:AE19)</f>
        <v>416</v>
      </c>
      <c r="AF20" s="107">
        <f t="shared" ref="AF20:AO20" si="3">SUM(AF3:AF19)</f>
        <v>246</v>
      </c>
      <c r="AG20" s="93">
        <f t="shared" si="3"/>
        <v>921</v>
      </c>
      <c r="AH20" s="67"/>
      <c r="AI20" s="82">
        <f t="shared" si="3"/>
        <v>189</v>
      </c>
      <c r="AJ20" s="87">
        <f>SUM(AJ3:AJ19)</f>
        <v>103</v>
      </c>
      <c r="AK20" s="110">
        <f>SUM(AK3:AK19)</f>
        <v>166</v>
      </c>
      <c r="AL20" s="82">
        <f t="shared" si="3"/>
        <v>15</v>
      </c>
      <c r="AM20" s="87">
        <f t="shared" si="3"/>
        <v>779</v>
      </c>
      <c r="AN20" s="82">
        <f t="shared" si="3"/>
        <v>97</v>
      </c>
      <c r="AO20" s="82">
        <f t="shared" si="3"/>
        <v>328</v>
      </c>
      <c r="AP20" s="82">
        <f>SUM(AP3:AP19)</f>
        <v>290</v>
      </c>
      <c r="AQ20" s="82">
        <f>SUM(AQ3:AQ19)</f>
        <v>690</v>
      </c>
    </row>
    <row r="21" spans="1:43" x14ac:dyDescent="0.3">
      <c r="A21" s="22" t="s">
        <v>65</v>
      </c>
      <c r="B21" s="21">
        <f>(B19/B20)*100</f>
        <v>32.429912351588243</v>
      </c>
      <c r="C21" s="83">
        <f t="shared" ref="C21:AO21" si="4">(C19/C20)*100</f>
        <v>28.348909657320871</v>
      </c>
      <c r="D21" s="83">
        <f t="shared" si="4"/>
        <v>0</v>
      </c>
      <c r="E21" s="83">
        <f t="shared" si="4"/>
        <v>11.594202898550725</v>
      </c>
      <c r="F21" s="83">
        <f t="shared" si="4"/>
        <v>0</v>
      </c>
      <c r="G21" s="83">
        <f t="shared" si="4"/>
        <v>27.830188679245282</v>
      </c>
      <c r="H21" s="83">
        <f t="shared" si="4"/>
        <v>0</v>
      </c>
      <c r="I21" s="83">
        <f t="shared" si="4"/>
        <v>0.20876826722338201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3">
        <f t="shared" si="4"/>
        <v>50.943396226415096</v>
      </c>
      <c r="N21" s="83">
        <f t="shared" si="4"/>
        <v>54.929577464788736</v>
      </c>
      <c r="O21" s="83">
        <f t="shared" si="4"/>
        <v>2.0070838252656436</v>
      </c>
      <c r="P21" s="83">
        <f t="shared" si="4"/>
        <v>0</v>
      </c>
      <c r="Q21" s="83">
        <f t="shared" si="4"/>
        <v>72.116968698517297</v>
      </c>
      <c r="R21" s="83">
        <f t="shared" si="4"/>
        <v>27.040816326530614</v>
      </c>
      <c r="S21" s="83">
        <f t="shared" si="4"/>
        <v>13.874345549738221</v>
      </c>
      <c r="T21" s="83">
        <f t="shared" si="4"/>
        <v>100</v>
      </c>
      <c r="U21" s="83"/>
      <c r="V21" s="83">
        <f t="shared" si="4"/>
        <v>10.320284697508896</v>
      </c>
      <c r="W21" s="83">
        <f t="shared" si="4"/>
        <v>0</v>
      </c>
      <c r="X21" s="83">
        <f t="shared" si="4"/>
        <v>67.036011080332415</v>
      </c>
      <c r="Y21" s="83">
        <f t="shared" si="4"/>
        <v>50</v>
      </c>
      <c r="Z21" s="83">
        <f t="shared" si="4"/>
        <v>0</v>
      </c>
      <c r="AA21" s="83">
        <f t="shared" si="4"/>
        <v>0</v>
      </c>
      <c r="AB21" s="83">
        <f t="shared" si="4"/>
        <v>0</v>
      </c>
      <c r="AC21" s="83">
        <f t="shared" si="4"/>
        <v>16.964285714285715</v>
      </c>
      <c r="AD21" s="83">
        <f t="shared" si="4"/>
        <v>27.785613540197463</v>
      </c>
      <c r="AE21" s="83">
        <f t="shared" si="4"/>
        <v>42.788461538461533</v>
      </c>
      <c r="AF21" s="108">
        <f t="shared" si="4"/>
        <v>25.203252032520325</v>
      </c>
      <c r="AG21" s="90">
        <f t="shared" si="4"/>
        <v>1.1943539630836049</v>
      </c>
      <c r="AH21" s="68"/>
      <c r="AI21" s="83">
        <f t="shared" si="4"/>
        <v>0</v>
      </c>
      <c r="AJ21" s="83">
        <f t="shared" si="4"/>
        <v>36.893203883495147</v>
      </c>
      <c r="AK21" s="108">
        <f t="shared" si="4"/>
        <v>14.457831325301203</v>
      </c>
      <c r="AL21" s="83">
        <f t="shared" si="4"/>
        <v>0</v>
      </c>
      <c r="AM21" s="83">
        <f t="shared" si="4"/>
        <v>0</v>
      </c>
      <c r="AN21" s="83">
        <f t="shared" si="4"/>
        <v>0</v>
      </c>
      <c r="AO21" s="83">
        <f t="shared" si="4"/>
        <v>27.439024390243905</v>
      </c>
      <c r="AP21" s="83">
        <f>(AP19/AP20)*100</f>
        <v>31.379310344827587</v>
      </c>
      <c r="AQ21" s="83">
        <f>(AQ19/AQ20)*100</f>
        <v>31.304347826086961</v>
      </c>
    </row>
    <row r="22" spans="1:43" ht="19.2" x14ac:dyDescent="0.3">
      <c r="A22" s="9" t="s">
        <v>59</v>
      </c>
      <c r="C22" s="23"/>
      <c r="D22" s="84"/>
      <c r="E22" s="10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97"/>
      <c r="S22" s="84"/>
      <c r="T22" s="84"/>
      <c r="U22" s="69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104"/>
      <c r="AG22" s="91"/>
      <c r="AH22" s="69"/>
      <c r="AI22" s="84"/>
      <c r="AJ22" s="84"/>
      <c r="AK22" s="104"/>
      <c r="AL22" s="84"/>
      <c r="AM22" s="84"/>
      <c r="AN22" s="84"/>
      <c r="AO22" s="84"/>
      <c r="AP22" s="84"/>
      <c r="AQ22" s="95"/>
    </row>
    <row r="23" spans="1:43" x14ac:dyDescent="0.3">
      <c r="A23" s="10" t="s">
        <v>54</v>
      </c>
      <c r="B23" s="11">
        <f>B20-B19</f>
        <v>10870</v>
      </c>
      <c r="C23" s="85">
        <f>C20-C19</f>
        <v>230</v>
      </c>
      <c r="D23" s="85">
        <f>D20-D19</f>
        <v>11</v>
      </c>
      <c r="E23" s="103">
        <f>E20-E19</f>
        <v>61</v>
      </c>
      <c r="F23" s="85">
        <f t="shared" ref="F23:AQ23" si="5">F20-F19</f>
        <v>105</v>
      </c>
      <c r="G23" s="85">
        <f t="shared" si="5"/>
        <v>306</v>
      </c>
      <c r="H23" s="85">
        <v>23</v>
      </c>
      <c r="I23" s="85">
        <f t="shared" si="5"/>
        <v>1434</v>
      </c>
      <c r="J23" s="85">
        <f t="shared" si="5"/>
        <v>129</v>
      </c>
      <c r="K23" s="85">
        <f t="shared" si="5"/>
        <v>28</v>
      </c>
      <c r="L23" s="85">
        <f t="shared" si="5"/>
        <v>440</v>
      </c>
      <c r="M23" s="85">
        <f t="shared" si="5"/>
        <v>26</v>
      </c>
      <c r="N23" s="85">
        <f t="shared" si="5"/>
        <v>64</v>
      </c>
      <c r="O23" s="85">
        <f t="shared" si="5"/>
        <v>830</v>
      </c>
      <c r="P23" s="85">
        <f t="shared" si="5"/>
        <v>56</v>
      </c>
      <c r="Q23" s="85">
        <f t="shared" si="5"/>
        <v>1354</v>
      </c>
      <c r="R23" s="98">
        <f t="shared" si="5"/>
        <v>143</v>
      </c>
      <c r="S23" s="85">
        <f t="shared" si="5"/>
        <v>329</v>
      </c>
      <c r="T23" s="85">
        <f t="shared" si="5"/>
        <v>0</v>
      </c>
      <c r="U23" s="85">
        <f t="shared" si="5"/>
        <v>0</v>
      </c>
      <c r="V23" s="85">
        <f t="shared" si="5"/>
        <v>756</v>
      </c>
      <c r="W23" s="85">
        <f t="shared" si="5"/>
        <v>187</v>
      </c>
      <c r="X23" s="85">
        <f t="shared" si="5"/>
        <v>119</v>
      </c>
      <c r="Y23" s="85">
        <v>3</v>
      </c>
      <c r="Z23" s="85">
        <f t="shared" si="5"/>
        <v>49</v>
      </c>
      <c r="AA23" s="85">
        <f t="shared" si="5"/>
        <v>12</v>
      </c>
      <c r="AB23" s="85">
        <f t="shared" si="5"/>
        <v>24</v>
      </c>
      <c r="AC23" s="85">
        <f t="shared" si="5"/>
        <v>93</v>
      </c>
      <c r="AD23" s="85">
        <f t="shared" si="5"/>
        <v>512</v>
      </c>
      <c r="AE23" s="85">
        <f t="shared" si="5"/>
        <v>238</v>
      </c>
      <c r="AF23" s="109">
        <f t="shared" si="5"/>
        <v>184</v>
      </c>
      <c r="AG23" s="92">
        <f t="shared" si="5"/>
        <v>910</v>
      </c>
      <c r="AH23" s="70"/>
      <c r="AI23" s="85">
        <f t="shared" si="5"/>
        <v>189</v>
      </c>
      <c r="AJ23" s="85">
        <f t="shared" si="5"/>
        <v>65</v>
      </c>
      <c r="AK23" s="109">
        <f t="shared" si="5"/>
        <v>142</v>
      </c>
      <c r="AL23" s="85">
        <f t="shared" si="5"/>
        <v>15</v>
      </c>
      <c r="AM23" s="85">
        <f t="shared" si="5"/>
        <v>779</v>
      </c>
      <c r="AN23" s="85">
        <f t="shared" si="5"/>
        <v>97</v>
      </c>
      <c r="AO23" s="85">
        <f t="shared" si="5"/>
        <v>238</v>
      </c>
      <c r="AP23" s="85">
        <f t="shared" si="5"/>
        <v>199</v>
      </c>
      <c r="AQ23" s="85">
        <f t="shared" si="5"/>
        <v>474</v>
      </c>
    </row>
    <row r="24" spans="1:43" x14ac:dyDescent="0.3">
      <c r="C24" s="23"/>
      <c r="D24" s="23"/>
      <c r="E24" s="33"/>
      <c r="F24" s="23"/>
      <c r="G24" s="69"/>
      <c r="H24" s="23"/>
      <c r="I24" s="23"/>
      <c r="J24" s="23"/>
      <c r="K24" s="23"/>
      <c r="L24" s="69"/>
      <c r="M24" s="23"/>
      <c r="N24" s="23"/>
      <c r="O24" s="23"/>
      <c r="P24" s="124" t="s">
        <v>94</v>
      </c>
      <c r="Q24" s="84"/>
      <c r="R24" s="52"/>
      <c r="S24" s="23"/>
      <c r="T24" s="39"/>
      <c r="U24" s="39"/>
      <c r="V24" s="23"/>
      <c r="W24" s="23"/>
      <c r="X24" s="23"/>
      <c r="Y24" s="69"/>
      <c r="Z24" s="23"/>
      <c r="AA24" s="23"/>
      <c r="AB24" s="23"/>
      <c r="AC24" s="23"/>
      <c r="AD24" s="124" t="s">
        <v>90</v>
      </c>
      <c r="AE24" s="23"/>
      <c r="AF24" s="104"/>
      <c r="AG24" s="23"/>
      <c r="AH24" s="23"/>
      <c r="AI24" s="23"/>
      <c r="AJ24" s="23"/>
      <c r="AK24" s="104"/>
      <c r="AL24" s="124" t="s">
        <v>69</v>
      </c>
      <c r="AM24" s="23"/>
      <c r="AN24" s="23"/>
      <c r="AO24" s="23"/>
      <c r="AP24" s="23"/>
      <c r="AQ24" s="94"/>
    </row>
    <row r="25" spans="1:43" x14ac:dyDescent="0.3">
      <c r="C25" s="23"/>
      <c r="D25" s="23"/>
      <c r="E25" s="33"/>
      <c r="F25" s="23"/>
      <c r="G25" s="44"/>
      <c r="H25" s="32"/>
      <c r="I25" s="29"/>
      <c r="J25" s="23"/>
      <c r="K25" s="23"/>
      <c r="L25" s="23"/>
      <c r="M25" s="23"/>
      <c r="N25" s="23"/>
      <c r="O25" s="23"/>
      <c r="P25" s="23"/>
      <c r="Q25" s="23"/>
      <c r="R25" s="52"/>
      <c r="S25" s="23"/>
      <c r="T25" s="39"/>
      <c r="U25" s="39"/>
      <c r="V25" s="23"/>
      <c r="W25" s="32"/>
      <c r="X25" s="23"/>
      <c r="Y25" s="69"/>
      <c r="Z25" s="23"/>
      <c r="AA25" s="23"/>
      <c r="AB25" s="23"/>
      <c r="AC25" s="23"/>
      <c r="AD25" s="39"/>
      <c r="AE25" s="23"/>
      <c r="AF25" s="104"/>
      <c r="AG25" s="23"/>
      <c r="AH25" s="23"/>
      <c r="AI25" s="23"/>
      <c r="AJ25" s="23"/>
      <c r="AK25" s="104"/>
      <c r="AL25" s="23"/>
      <c r="AM25" s="23"/>
      <c r="AN25" s="23"/>
      <c r="AO25" s="23"/>
      <c r="AP25" s="23"/>
      <c r="AQ25" s="9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7"/>
  <sheetViews>
    <sheetView topLeftCell="A13" zoomScaleNormal="100" workbookViewId="0">
      <pane xSplit="1" topLeftCell="B1" activePane="topRight" state="frozen"/>
      <selection pane="topRight" activeCell="A2" sqref="A2:XFD23"/>
    </sheetView>
  </sheetViews>
  <sheetFormatPr defaultColWidth="9.33203125" defaultRowHeight="14.4" x14ac:dyDescent="0.3"/>
  <cols>
    <col min="1" max="1" width="26.33203125" customWidth="1"/>
    <col min="2" max="2" width="10" bestFit="1" customWidth="1"/>
    <col min="3" max="4" width="9.33203125" style="23"/>
    <col min="5" max="5" width="9.33203125" style="33"/>
    <col min="6" max="6" width="9.33203125" style="23"/>
    <col min="7" max="7" width="9.33203125" style="39"/>
    <col min="8" max="16" width="9.33203125" style="23"/>
    <col min="17" max="17" width="9.33203125" style="52"/>
    <col min="18" max="18" width="9.33203125" style="23"/>
    <col min="19" max="20" width="9.33203125" style="39"/>
    <col min="21" max="23" width="9.33203125" style="23"/>
    <col min="24" max="24" width="9.33203125" style="69"/>
    <col min="25" max="28" width="9.33203125" style="23"/>
    <col min="29" max="29" width="9.33203125" style="39"/>
    <col min="30" max="41" width="9.33203125" style="23"/>
    <col min="42" max="42" width="9.33203125" style="52"/>
  </cols>
  <sheetData>
    <row r="1" spans="1:44" ht="26.4" thickBot="1" x14ac:dyDescent="0.55000000000000004">
      <c r="A1" s="20" t="s">
        <v>89</v>
      </c>
    </row>
    <row r="2" spans="1:44" ht="21" thickBot="1" x14ac:dyDescent="0.35">
      <c r="A2" s="1" t="s">
        <v>0</v>
      </c>
      <c r="B2" s="2" t="s">
        <v>1</v>
      </c>
      <c r="C2" s="65" t="s">
        <v>2</v>
      </c>
      <c r="D2" s="65" t="s">
        <v>91</v>
      </c>
      <c r="E2" s="75" t="s">
        <v>3</v>
      </c>
      <c r="F2" s="65" t="s">
        <v>4</v>
      </c>
      <c r="G2" s="65" t="s">
        <v>5</v>
      </c>
      <c r="H2" s="65" t="s">
        <v>55</v>
      </c>
      <c r="I2" s="65" t="s">
        <v>6</v>
      </c>
      <c r="J2" s="65" t="s">
        <v>7</v>
      </c>
      <c r="K2" s="65" t="s">
        <v>8</v>
      </c>
      <c r="L2" s="65" t="s">
        <v>9</v>
      </c>
      <c r="M2" s="65" t="s">
        <v>10</v>
      </c>
      <c r="N2" s="65" t="s">
        <v>11</v>
      </c>
      <c r="O2" s="65" t="s">
        <v>12</v>
      </c>
      <c r="P2" s="65" t="s">
        <v>13</v>
      </c>
      <c r="Q2" s="65" t="s">
        <v>14</v>
      </c>
      <c r="R2" s="65" t="s">
        <v>15</v>
      </c>
      <c r="S2" s="38" t="s">
        <v>16</v>
      </c>
      <c r="T2" s="38" t="s">
        <v>17</v>
      </c>
      <c r="U2" s="65" t="s">
        <v>18</v>
      </c>
      <c r="V2" s="24" t="s">
        <v>19</v>
      </c>
      <c r="W2" s="65" t="s">
        <v>20</v>
      </c>
      <c r="X2" s="65" t="s">
        <v>21</v>
      </c>
      <c r="Y2" s="65" t="s">
        <v>22</v>
      </c>
      <c r="Z2" s="65" t="s">
        <v>23</v>
      </c>
      <c r="AA2" s="65" t="s">
        <v>24</v>
      </c>
      <c r="AB2" s="65" t="s">
        <v>25</v>
      </c>
      <c r="AC2" s="65" t="s">
        <v>26</v>
      </c>
      <c r="AD2" s="65" t="s">
        <v>27</v>
      </c>
      <c r="AE2" s="65" t="s">
        <v>28</v>
      </c>
      <c r="AF2" s="65" t="s">
        <v>29</v>
      </c>
      <c r="AG2" s="65" t="s">
        <v>58</v>
      </c>
      <c r="AH2" s="65" t="s">
        <v>30</v>
      </c>
      <c r="AI2" s="65" t="s">
        <v>31</v>
      </c>
      <c r="AJ2" s="65" t="s">
        <v>32</v>
      </c>
      <c r="AK2" s="65" t="s">
        <v>33</v>
      </c>
      <c r="AL2" s="65" t="s">
        <v>34</v>
      </c>
      <c r="AM2" s="65" t="s">
        <v>35</v>
      </c>
      <c r="AN2" s="65" t="s">
        <v>36</v>
      </c>
      <c r="AO2" s="65" t="s">
        <v>57</v>
      </c>
      <c r="AP2" s="65" t="s">
        <v>56</v>
      </c>
    </row>
    <row r="3" spans="1:44" ht="19.8" thickBot="1" x14ac:dyDescent="0.35">
      <c r="A3" s="5" t="s">
        <v>37</v>
      </c>
      <c r="B3" s="6">
        <f t="shared" ref="B3:B20" si="0">SUM(C3:AP3)</f>
        <v>156</v>
      </c>
      <c r="C3" s="66">
        <v>3</v>
      </c>
      <c r="D3" s="66"/>
      <c r="E3" s="76">
        <v>0</v>
      </c>
      <c r="F3" s="66"/>
      <c r="G3" s="66">
        <v>7</v>
      </c>
      <c r="H3" s="66">
        <v>0</v>
      </c>
      <c r="I3" s="66">
        <v>0</v>
      </c>
      <c r="J3" s="66">
        <v>50</v>
      </c>
      <c r="K3" s="66">
        <v>1</v>
      </c>
      <c r="L3" s="66">
        <v>9</v>
      </c>
      <c r="M3" s="66">
        <v>3</v>
      </c>
      <c r="N3" s="66">
        <v>2</v>
      </c>
      <c r="O3" s="66">
        <v>3</v>
      </c>
      <c r="P3" s="66">
        <v>15</v>
      </c>
      <c r="Q3" s="66">
        <v>0</v>
      </c>
      <c r="R3" s="66">
        <v>4</v>
      </c>
      <c r="S3" s="40"/>
      <c r="T3" s="40"/>
      <c r="U3" s="66">
        <v>6</v>
      </c>
      <c r="V3" s="25"/>
      <c r="W3" s="66">
        <v>0</v>
      </c>
      <c r="X3" s="66"/>
      <c r="Y3" s="66"/>
      <c r="Z3" s="66"/>
      <c r="AA3" s="66"/>
      <c r="AB3" s="66">
        <v>0</v>
      </c>
      <c r="AC3" s="66">
        <v>3</v>
      </c>
      <c r="AD3" s="66">
        <v>7</v>
      </c>
      <c r="AE3" s="66">
        <v>1</v>
      </c>
      <c r="AF3" s="66"/>
      <c r="AG3" s="66">
        <v>5</v>
      </c>
      <c r="AH3" s="66">
        <v>0</v>
      </c>
      <c r="AI3" s="66">
        <v>0</v>
      </c>
      <c r="AJ3" s="66">
        <v>0</v>
      </c>
      <c r="AK3" s="66"/>
      <c r="AL3" s="66">
        <v>18</v>
      </c>
      <c r="AM3" s="66">
        <v>16</v>
      </c>
      <c r="AN3" s="66">
        <v>0</v>
      </c>
      <c r="AO3" s="66">
        <v>3</v>
      </c>
      <c r="AP3" s="66">
        <v>0</v>
      </c>
      <c r="AR3">
        <f>SUM(C3:AP3)</f>
        <v>156</v>
      </c>
    </row>
    <row r="4" spans="1:44" ht="15" thickBot="1" x14ac:dyDescent="0.35">
      <c r="A4" s="7" t="s">
        <v>38</v>
      </c>
      <c r="B4" s="6">
        <f t="shared" si="0"/>
        <v>572</v>
      </c>
      <c r="C4" s="66">
        <v>32</v>
      </c>
      <c r="D4" s="66">
        <v>2</v>
      </c>
      <c r="E4" s="76">
        <v>0</v>
      </c>
      <c r="F4" s="66">
        <v>0</v>
      </c>
      <c r="G4" s="66">
        <v>3</v>
      </c>
      <c r="H4" s="66">
        <v>0</v>
      </c>
      <c r="I4" s="66">
        <v>2</v>
      </c>
      <c r="J4" s="66">
        <v>2</v>
      </c>
      <c r="K4" s="66">
        <v>1</v>
      </c>
      <c r="L4" s="66">
        <v>0</v>
      </c>
      <c r="M4" s="66">
        <v>0</v>
      </c>
      <c r="N4" s="66">
        <v>6</v>
      </c>
      <c r="O4" s="66">
        <v>24</v>
      </c>
      <c r="P4" s="66">
        <v>23</v>
      </c>
      <c r="Q4" s="72">
        <v>3</v>
      </c>
      <c r="R4" s="66"/>
      <c r="S4" s="40"/>
      <c r="T4" s="40"/>
      <c r="U4" s="66">
        <v>29</v>
      </c>
      <c r="V4" s="25"/>
      <c r="W4" s="66">
        <v>1</v>
      </c>
      <c r="X4" s="66"/>
      <c r="Y4" s="66">
        <v>1</v>
      </c>
      <c r="Z4" s="66"/>
      <c r="AA4" s="66"/>
      <c r="AB4" s="66">
        <v>0</v>
      </c>
      <c r="AC4" s="66">
        <v>3</v>
      </c>
      <c r="AD4" s="66">
        <v>1</v>
      </c>
      <c r="AE4" s="66">
        <v>0</v>
      </c>
      <c r="AF4" s="66">
        <v>3</v>
      </c>
      <c r="AG4" s="66">
        <v>231</v>
      </c>
      <c r="AH4" s="66">
        <v>20</v>
      </c>
      <c r="AI4" s="66">
        <v>5</v>
      </c>
      <c r="AJ4" s="66">
        <v>0</v>
      </c>
      <c r="AK4" s="66">
        <v>1</v>
      </c>
      <c r="AL4" s="66">
        <v>10</v>
      </c>
      <c r="AM4" s="66">
        <v>1</v>
      </c>
      <c r="AN4" s="66">
        <v>0</v>
      </c>
      <c r="AO4" s="66">
        <v>6</v>
      </c>
      <c r="AP4" s="66">
        <v>162</v>
      </c>
    </row>
    <row r="5" spans="1:44" ht="19.8" thickBot="1" x14ac:dyDescent="0.35">
      <c r="A5" s="5" t="s">
        <v>39</v>
      </c>
      <c r="B5" s="6">
        <f t="shared" si="0"/>
        <v>927</v>
      </c>
      <c r="C5" s="66">
        <v>81</v>
      </c>
      <c r="D5" s="66"/>
      <c r="E5" s="76">
        <v>5</v>
      </c>
      <c r="F5" s="66">
        <v>1</v>
      </c>
      <c r="G5" s="66">
        <v>11</v>
      </c>
      <c r="H5" s="66">
        <v>1</v>
      </c>
      <c r="I5" s="66">
        <v>62</v>
      </c>
      <c r="J5" s="66">
        <v>8</v>
      </c>
      <c r="K5" s="66">
        <v>4</v>
      </c>
      <c r="L5" s="71">
        <v>10</v>
      </c>
      <c r="M5" s="66">
        <v>3</v>
      </c>
      <c r="N5" s="66">
        <v>1</v>
      </c>
      <c r="O5" s="66">
        <v>25</v>
      </c>
      <c r="P5" s="66">
        <v>248</v>
      </c>
      <c r="Q5" s="72">
        <v>1</v>
      </c>
      <c r="R5" s="66">
        <v>37</v>
      </c>
      <c r="S5" s="40"/>
      <c r="T5" s="40"/>
      <c r="U5" s="66">
        <v>24</v>
      </c>
      <c r="V5" s="25"/>
      <c r="W5" s="66">
        <v>4</v>
      </c>
      <c r="X5" s="66"/>
      <c r="Y5" s="66">
        <v>3</v>
      </c>
      <c r="Z5" s="66"/>
      <c r="AA5" s="66"/>
      <c r="AB5" s="66">
        <v>2</v>
      </c>
      <c r="AC5" s="66">
        <v>6</v>
      </c>
      <c r="AD5" s="66">
        <v>17</v>
      </c>
      <c r="AE5" s="66">
        <v>7</v>
      </c>
      <c r="AF5" s="66">
        <v>11</v>
      </c>
      <c r="AG5" s="66">
        <v>143</v>
      </c>
      <c r="AH5" s="66">
        <v>8</v>
      </c>
      <c r="AI5" s="66">
        <v>2</v>
      </c>
      <c r="AJ5" s="66">
        <v>4</v>
      </c>
      <c r="AK5" s="66">
        <v>2</v>
      </c>
      <c r="AL5" s="66">
        <v>91</v>
      </c>
      <c r="AM5" s="66">
        <v>0</v>
      </c>
      <c r="AN5" s="66">
        <v>73</v>
      </c>
      <c r="AO5" s="66">
        <v>12</v>
      </c>
      <c r="AP5" s="66">
        <v>20</v>
      </c>
    </row>
    <row r="6" spans="1:44" ht="19.8" thickBot="1" x14ac:dyDescent="0.35">
      <c r="A6" s="7" t="s">
        <v>40</v>
      </c>
      <c r="B6" s="6">
        <f t="shared" si="0"/>
        <v>8647</v>
      </c>
      <c r="C6" s="66">
        <v>53</v>
      </c>
      <c r="D6" s="66">
        <v>7</v>
      </c>
      <c r="E6" s="76">
        <v>65</v>
      </c>
      <c r="F6" s="66">
        <v>76</v>
      </c>
      <c r="G6" s="66">
        <v>3</v>
      </c>
      <c r="H6" s="66">
        <v>5</v>
      </c>
      <c r="I6" s="66">
        <v>3410</v>
      </c>
      <c r="J6" s="66">
        <v>43</v>
      </c>
      <c r="K6" s="66">
        <v>3</v>
      </c>
      <c r="L6" s="72">
        <v>253</v>
      </c>
      <c r="M6" s="66">
        <v>7</v>
      </c>
      <c r="N6" s="66">
        <v>17</v>
      </c>
      <c r="O6" s="66">
        <v>599</v>
      </c>
      <c r="P6" s="66">
        <v>52</v>
      </c>
      <c r="Q6" s="72">
        <v>4</v>
      </c>
      <c r="R6" s="66">
        <v>209</v>
      </c>
      <c r="S6" s="40"/>
      <c r="T6" s="40"/>
      <c r="U6" s="66">
        <v>232</v>
      </c>
      <c r="V6" s="30"/>
      <c r="W6" s="66">
        <v>115</v>
      </c>
      <c r="X6" s="66"/>
      <c r="Y6" s="66">
        <v>1</v>
      </c>
      <c r="Z6" s="66">
        <v>8</v>
      </c>
      <c r="AA6" s="66">
        <v>5</v>
      </c>
      <c r="AB6" s="66">
        <v>0</v>
      </c>
      <c r="AC6" s="66">
        <v>15</v>
      </c>
      <c r="AD6" s="66">
        <v>42</v>
      </c>
      <c r="AE6" s="66">
        <v>155</v>
      </c>
      <c r="AF6" s="66">
        <v>43</v>
      </c>
      <c r="AG6" s="66">
        <v>1908</v>
      </c>
      <c r="AH6" s="66">
        <v>23</v>
      </c>
      <c r="AI6" s="66">
        <v>4</v>
      </c>
      <c r="AJ6" s="66">
        <v>53</v>
      </c>
      <c r="AK6" s="66">
        <v>3</v>
      </c>
      <c r="AL6" s="66">
        <v>417</v>
      </c>
      <c r="AM6" s="66">
        <v>114</v>
      </c>
      <c r="AN6" s="66">
        <v>75</v>
      </c>
      <c r="AO6" s="66">
        <v>216</v>
      </c>
      <c r="AP6" s="66">
        <v>412</v>
      </c>
    </row>
    <row r="7" spans="1:44" ht="15" thickBot="1" x14ac:dyDescent="0.35">
      <c r="A7" s="3" t="s">
        <v>41</v>
      </c>
      <c r="B7" s="6">
        <f t="shared" si="0"/>
        <v>435</v>
      </c>
      <c r="C7" s="66">
        <v>7</v>
      </c>
      <c r="D7" s="66">
        <v>1</v>
      </c>
      <c r="E7" s="76">
        <v>0</v>
      </c>
      <c r="F7" s="66">
        <v>1</v>
      </c>
      <c r="G7" s="66">
        <v>4</v>
      </c>
      <c r="H7" s="66">
        <v>7</v>
      </c>
      <c r="I7" s="76">
        <v>0</v>
      </c>
      <c r="J7" s="66">
        <v>21</v>
      </c>
      <c r="K7" s="66">
        <v>1</v>
      </c>
      <c r="L7" s="71">
        <v>0</v>
      </c>
      <c r="M7" s="66">
        <v>1</v>
      </c>
      <c r="N7" s="66">
        <v>9</v>
      </c>
      <c r="O7" s="66">
        <v>10</v>
      </c>
      <c r="P7" s="66">
        <v>75</v>
      </c>
      <c r="Q7" s="72">
        <v>11</v>
      </c>
      <c r="R7" s="66">
        <v>38</v>
      </c>
      <c r="S7" s="40"/>
      <c r="T7" s="40"/>
      <c r="U7" s="66">
        <v>89</v>
      </c>
      <c r="V7" s="25"/>
      <c r="W7" s="66">
        <v>76</v>
      </c>
      <c r="X7" s="66"/>
      <c r="Y7" s="66"/>
      <c r="Z7" s="66"/>
      <c r="AA7" s="66"/>
      <c r="AB7" s="66">
        <v>0</v>
      </c>
      <c r="AC7" s="66">
        <v>2</v>
      </c>
      <c r="AD7" s="66">
        <v>13</v>
      </c>
      <c r="AE7" s="66">
        <v>1</v>
      </c>
      <c r="AF7" s="66">
        <v>1</v>
      </c>
      <c r="AG7" s="66">
        <v>9</v>
      </c>
      <c r="AH7" s="66">
        <v>5</v>
      </c>
      <c r="AI7" s="66">
        <v>0</v>
      </c>
      <c r="AJ7" s="66">
        <v>30</v>
      </c>
      <c r="AK7" s="66">
        <v>1</v>
      </c>
      <c r="AL7" s="66">
        <v>17</v>
      </c>
      <c r="AM7" s="66">
        <v>4</v>
      </c>
      <c r="AN7" s="66">
        <v>0</v>
      </c>
      <c r="AO7" s="66"/>
      <c r="AP7" s="66">
        <v>1</v>
      </c>
    </row>
    <row r="8" spans="1:44" ht="15" thickBot="1" x14ac:dyDescent="0.35">
      <c r="A8" s="3" t="s">
        <v>42</v>
      </c>
      <c r="B8" s="6">
        <f t="shared" si="0"/>
        <v>101</v>
      </c>
      <c r="C8" s="66">
        <v>4</v>
      </c>
      <c r="D8" s="66">
        <v>3</v>
      </c>
      <c r="E8" s="76">
        <v>0</v>
      </c>
      <c r="F8" s="66">
        <v>0</v>
      </c>
      <c r="G8" s="66">
        <v>1</v>
      </c>
      <c r="H8" s="66">
        <v>0</v>
      </c>
      <c r="I8" s="66">
        <v>0</v>
      </c>
      <c r="J8" s="66"/>
      <c r="K8" s="66">
        <v>0</v>
      </c>
      <c r="L8" s="73">
        <v>0</v>
      </c>
      <c r="M8" s="66">
        <v>0</v>
      </c>
      <c r="N8" s="66">
        <v>2</v>
      </c>
      <c r="O8" s="66"/>
      <c r="P8" s="66"/>
      <c r="Q8" s="72">
        <v>0</v>
      </c>
      <c r="R8" s="66">
        <v>6</v>
      </c>
      <c r="S8" s="40"/>
      <c r="T8" s="40"/>
      <c r="U8" s="66">
        <v>57</v>
      </c>
      <c r="V8" s="25"/>
      <c r="W8" s="66">
        <v>0</v>
      </c>
      <c r="X8" s="66"/>
      <c r="Y8" s="66"/>
      <c r="Z8" s="66"/>
      <c r="AA8" s="66"/>
      <c r="AB8" s="66">
        <v>0</v>
      </c>
      <c r="AC8" s="66"/>
      <c r="AD8" s="66"/>
      <c r="AE8" s="66">
        <v>0</v>
      </c>
      <c r="AF8" s="66">
        <v>1</v>
      </c>
      <c r="AG8" s="66">
        <v>24</v>
      </c>
      <c r="AH8" s="66">
        <v>0</v>
      </c>
      <c r="AI8" s="66">
        <v>2</v>
      </c>
      <c r="AJ8" s="66">
        <v>0</v>
      </c>
      <c r="AK8" s="66"/>
      <c r="AL8" s="66">
        <v>0</v>
      </c>
      <c r="AM8" s="66"/>
      <c r="AN8" s="66">
        <v>0</v>
      </c>
      <c r="AO8" s="66"/>
      <c r="AP8" s="66">
        <v>1</v>
      </c>
    </row>
    <row r="9" spans="1:44" ht="15" thickBot="1" x14ac:dyDescent="0.35">
      <c r="A9" s="3" t="s">
        <v>43</v>
      </c>
      <c r="B9" s="6">
        <f t="shared" si="0"/>
        <v>700</v>
      </c>
      <c r="C9" s="66">
        <v>1</v>
      </c>
      <c r="D9" s="66"/>
      <c r="E9" s="76">
        <v>1</v>
      </c>
      <c r="F9" s="66">
        <v>2</v>
      </c>
      <c r="G9" s="66">
        <v>6</v>
      </c>
      <c r="H9" s="66">
        <v>6</v>
      </c>
      <c r="I9" s="66">
        <v>0</v>
      </c>
      <c r="J9" s="66">
        <v>4</v>
      </c>
      <c r="K9" s="66">
        <v>10</v>
      </c>
      <c r="L9" s="73">
        <v>12</v>
      </c>
      <c r="M9" s="66">
        <v>5</v>
      </c>
      <c r="N9" s="66">
        <v>8</v>
      </c>
      <c r="O9" s="66">
        <v>0</v>
      </c>
      <c r="P9" s="66">
        <v>229</v>
      </c>
      <c r="Q9" s="72">
        <v>24</v>
      </c>
      <c r="R9" s="66">
        <v>46</v>
      </c>
      <c r="S9" s="40"/>
      <c r="T9" s="40"/>
      <c r="U9" s="66">
        <v>217</v>
      </c>
      <c r="V9" s="25"/>
      <c r="W9" s="66">
        <v>2</v>
      </c>
      <c r="X9" s="66"/>
      <c r="Y9" s="66">
        <v>1</v>
      </c>
      <c r="Z9" s="66"/>
      <c r="AA9" s="66">
        <v>1</v>
      </c>
      <c r="AB9" s="66">
        <v>2</v>
      </c>
      <c r="AC9" s="66">
        <v>1</v>
      </c>
      <c r="AD9" s="66">
        <v>8</v>
      </c>
      <c r="AE9" s="66">
        <v>10</v>
      </c>
      <c r="AF9" s="66">
        <v>5</v>
      </c>
      <c r="AG9" s="66">
        <v>14</v>
      </c>
      <c r="AH9" s="66">
        <v>40</v>
      </c>
      <c r="AI9" s="66">
        <v>6</v>
      </c>
      <c r="AJ9" s="66">
        <v>2</v>
      </c>
      <c r="AK9" s="66">
        <v>2</v>
      </c>
      <c r="AL9" s="66">
        <v>17</v>
      </c>
      <c r="AM9" s="66">
        <v>1</v>
      </c>
      <c r="AN9" s="66">
        <v>9</v>
      </c>
      <c r="AO9" s="66">
        <v>3</v>
      </c>
      <c r="AP9" s="66">
        <v>5</v>
      </c>
    </row>
    <row r="10" spans="1:44" ht="15" thickBot="1" x14ac:dyDescent="0.35">
      <c r="A10" s="3" t="s">
        <v>44</v>
      </c>
      <c r="B10" s="6">
        <f t="shared" si="0"/>
        <v>50</v>
      </c>
      <c r="C10" s="66">
        <v>1</v>
      </c>
      <c r="D10" s="66"/>
      <c r="E10" s="76">
        <v>0</v>
      </c>
      <c r="F10" s="66">
        <v>0</v>
      </c>
      <c r="G10" s="66">
        <v>1</v>
      </c>
      <c r="H10" s="66">
        <v>0</v>
      </c>
      <c r="I10" s="66">
        <v>0</v>
      </c>
      <c r="J10" s="66"/>
      <c r="K10" s="66">
        <v>0</v>
      </c>
      <c r="L10" s="72">
        <v>0</v>
      </c>
      <c r="M10" s="66">
        <v>0</v>
      </c>
      <c r="N10" s="66">
        <v>0</v>
      </c>
      <c r="O10" s="66">
        <v>2</v>
      </c>
      <c r="P10" s="66">
        <v>1</v>
      </c>
      <c r="Q10" s="72">
        <v>10</v>
      </c>
      <c r="R10" s="66">
        <v>1</v>
      </c>
      <c r="S10" s="40"/>
      <c r="T10" s="40"/>
      <c r="U10" s="66">
        <v>13</v>
      </c>
      <c r="V10" s="25"/>
      <c r="W10" s="66">
        <v>0</v>
      </c>
      <c r="X10" s="66"/>
      <c r="Y10" s="66"/>
      <c r="Z10" s="66"/>
      <c r="AA10" s="66"/>
      <c r="AB10" s="66">
        <v>0</v>
      </c>
      <c r="AC10" s="66">
        <v>1</v>
      </c>
      <c r="AD10" s="66">
        <v>1</v>
      </c>
      <c r="AE10" s="66">
        <v>0</v>
      </c>
      <c r="AF10" s="66"/>
      <c r="AG10" s="66">
        <v>6</v>
      </c>
      <c r="AH10" s="66">
        <v>1</v>
      </c>
      <c r="AI10" s="66">
        <v>0</v>
      </c>
      <c r="AJ10" s="66">
        <v>9</v>
      </c>
      <c r="AK10" s="66"/>
      <c r="AL10" s="66">
        <v>0</v>
      </c>
      <c r="AM10" s="66"/>
      <c r="AN10" s="66">
        <v>1</v>
      </c>
      <c r="AO10" s="66">
        <v>2</v>
      </c>
      <c r="AP10" s="66">
        <v>0</v>
      </c>
    </row>
    <row r="11" spans="1:44" ht="19.8" thickBot="1" x14ac:dyDescent="0.35">
      <c r="A11" s="3" t="s">
        <v>45</v>
      </c>
      <c r="B11" s="6">
        <f t="shared" si="0"/>
        <v>73</v>
      </c>
      <c r="C11" s="66">
        <v>9</v>
      </c>
      <c r="D11" s="66"/>
      <c r="E11" s="76">
        <v>0</v>
      </c>
      <c r="F11" s="66">
        <v>1</v>
      </c>
      <c r="G11" s="66">
        <v>21</v>
      </c>
      <c r="H11" s="66">
        <v>0</v>
      </c>
      <c r="I11" s="66">
        <v>0</v>
      </c>
      <c r="J11" s="66">
        <v>2</v>
      </c>
      <c r="K11" s="66">
        <v>0</v>
      </c>
      <c r="L11" s="66">
        <v>0</v>
      </c>
      <c r="M11" s="66">
        <v>1</v>
      </c>
      <c r="N11" s="66">
        <v>1</v>
      </c>
      <c r="O11" s="66">
        <v>1</v>
      </c>
      <c r="P11" s="66">
        <v>8</v>
      </c>
      <c r="Q11" s="72">
        <v>0</v>
      </c>
      <c r="R11" s="66">
        <v>1</v>
      </c>
      <c r="S11" s="40"/>
      <c r="T11" s="40"/>
      <c r="U11" s="66">
        <v>2</v>
      </c>
      <c r="V11" s="25"/>
      <c r="W11" s="66">
        <v>5</v>
      </c>
      <c r="X11" s="66"/>
      <c r="Y11" s="66"/>
      <c r="Z11" s="66"/>
      <c r="AA11" s="66">
        <v>1</v>
      </c>
      <c r="AB11" s="66">
        <v>0</v>
      </c>
      <c r="AC11" s="66">
        <v>2</v>
      </c>
      <c r="AD11" s="66"/>
      <c r="AE11" s="66">
        <v>0</v>
      </c>
      <c r="AF11" s="66">
        <v>1</v>
      </c>
      <c r="AG11" s="66">
        <v>2</v>
      </c>
      <c r="AH11" s="66">
        <v>0</v>
      </c>
      <c r="AI11" s="66">
        <v>0</v>
      </c>
      <c r="AJ11" s="66">
        <v>10</v>
      </c>
      <c r="AK11" s="66">
        <v>3</v>
      </c>
      <c r="AL11" s="66">
        <v>0</v>
      </c>
      <c r="AM11" s="66"/>
      <c r="AN11" s="66">
        <v>0</v>
      </c>
      <c r="AO11" s="66">
        <v>2</v>
      </c>
      <c r="AP11" s="66">
        <v>0</v>
      </c>
    </row>
    <row r="12" spans="1:44" ht="19.8" thickBot="1" x14ac:dyDescent="0.35">
      <c r="A12" s="3" t="s">
        <v>46</v>
      </c>
      <c r="B12" s="6">
        <f t="shared" si="0"/>
        <v>750</v>
      </c>
      <c r="C12" s="66">
        <v>61</v>
      </c>
      <c r="D12" s="66"/>
      <c r="E12" s="76">
        <v>1</v>
      </c>
      <c r="F12" s="66"/>
      <c r="G12" s="66">
        <v>1</v>
      </c>
      <c r="H12" s="66">
        <v>3</v>
      </c>
      <c r="I12" s="66">
        <v>0</v>
      </c>
      <c r="J12" s="66">
        <v>68</v>
      </c>
      <c r="K12" s="66">
        <v>9</v>
      </c>
      <c r="L12" s="66">
        <v>1</v>
      </c>
      <c r="M12" s="66">
        <v>0</v>
      </c>
      <c r="N12" s="66">
        <v>2</v>
      </c>
      <c r="O12" s="66">
        <v>9</v>
      </c>
      <c r="P12" s="66">
        <v>32</v>
      </c>
      <c r="Q12" s="72">
        <v>2</v>
      </c>
      <c r="R12" s="66">
        <v>1</v>
      </c>
      <c r="S12" s="46"/>
      <c r="T12" s="40"/>
      <c r="U12" s="66">
        <v>29</v>
      </c>
      <c r="V12" s="25"/>
      <c r="W12" s="66">
        <v>0</v>
      </c>
      <c r="X12" s="66"/>
      <c r="Y12" s="66"/>
      <c r="Z12" s="66">
        <v>1</v>
      </c>
      <c r="AA12" s="66"/>
      <c r="AB12" s="66">
        <v>0</v>
      </c>
      <c r="AC12" s="66">
        <v>4</v>
      </c>
      <c r="AD12" s="66">
        <v>2</v>
      </c>
      <c r="AE12" s="66">
        <v>70</v>
      </c>
      <c r="AF12" s="66">
        <v>5</v>
      </c>
      <c r="AG12" s="66">
        <v>3</v>
      </c>
      <c r="AH12" s="66">
        <v>1</v>
      </c>
      <c r="AI12" s="66">
        <v>0</v>
      </c>
      <c r="AJ12" s="66">
        <v>1</v>
      </c>
      <c r="AK12" s="66">
        <v>1</v>
      </c>
      <c r="AL12" s="66">
        <v>373</v>
      </c>
      <c r="AM12" s="66"/>
      <c r="AN12" s="66">
        <v>10</v>
      </c>
      <c r="AO12" s="66">
        <v>50</v>
      </c>
      <c r="AP12" s="66">
        <v>10</v>
      </c>
    </row>
    <row r="13" spans="1:44" ht="15" thickBot="1" x14ac:dyDescent="0.35">
      <c r="A13" s="3" t="s">
        <v>70</v>
      </c>
      <c r="B13" s="6">
        <f t="shared" si="0"/>
        <v>267</v>
      </c>
      <c r="C13" s="66">
        <v>14</v>
      </c>
      <c r="D13" s="66"/>
      <c r="E13" s="76">
        <v>5</v>
      </c>
      <c r="F13" s="66">
        <v>2</v>
      </c>
      <c r="G13" s="66">
        <v>2</v>
      </c>
      <c r="H13" s="66">
        <v>1</v>
      </c>
      <c r="I13" s="66">
        <v>1</v>
      </c>
      <c r="J13" s="66">
        <v>2</v>
      </c>
      <c r="K13" s="66">
        <v>1</v>
      </c>
      <c r="L13" s="66">
        <v>32</v>
      </c>
      <c r="M13" s="66">
        <v>0</v>
      </c>
      <c r="N13" s="66">
        <v>8</v>
      </c>
      <c r="O13" s="66">
        <v>10</v>
      </c>
      <c r="P13" s="66">
        <v>27</v>
      </c>
      <c r="Q13" s="72">
        <v>3</v>
      </c>
      <c r="R13" s="66">
        <v>4</v>
      </c>
      <c r="S13" s="46"/>
      <c r="T13" s="40"/>
      <c r="U13" s="66">
        <v>27</v>
      </c>
      <c r="V13" s="25"/>
      <c r="W13" s="66">
        <v>0</v>
      </c>
      <c r="X13" s="66"/>
      <c r="Y13" s="66">
        <v>2</v>
      </c>
      <c r="Z13" s="66"/>
      <c r="AA13" s="66"/>
      <c r="AB13" s="66">
        <v>0</v>
      </c>
      <c r="AC13" s="66">
        <v>43</v>
      </c>
      <c r="AD13" s="66">
        <v>2</v>
      </c>
      <c r="AE13" s="66">
        <v>10</v>
      </c>
      <c r="AF13" s="66">
        <v>5</v>
      </c>
      <c r="AG13" s="66">
        <v>8</v>
      </c>
      <c r="AH13" s="66">
        <v>1</v>
      </c>
      <c r="AI13" s="66">
        <v>0</v>
      </c>
      <c r="AJ13" s="66">
        <v>1</v>
      </c>
      <c r="AK13" s="66">
        <v>1</v>
      </c>
      <c r="AL13" s="66">
        <v>50</v>
      </c>
      <c r="AM13" s="66">
        <v>0</v>
      </c>
      <c r="AN13" s="66">
        <v>1</v>
      </c>
      <c r="AO13" s="66">
        <v>2</v>
      </c>
      <c r="AP13" s="66">
        <v>2</v>
      </c>
    </row>
    <row r="14" spans="1:44" ht="19.8" thickBot="1" x14ac:dyDescent="0.35">
      <c r="A14" s="3" t="s">
        <v>48</v>
      </c>
      <c r="B14" s="6">
        <f t="shared" si="0"/>
        <v>740</v>
      </c>
      <c r="C14" s="66">
        <v>28</v>
      </c>
      <c r="D14" s="66"/>
      <c r="E14" s="76">
        <v>0</v>
      </c>
      <c r="F14" s="66"/>
      <c r="G14" s="66">
        <v>117</v>
      </c>
      <c r="H14" s="66"/>
      <c r="I14" s="66">
        <v>16</v>
      </c>
      <c r="J14" s="66"/>
      <c r="K14" s="66">
        <v>0</v>
      </c>
      <c r="L14" s="66">
        <v>1</v>
      </c>
      <c r="M14" s="66">
        <v>14</v>
      </c>
      <c r="N14" s="66">
        <v>9</v>
      </c>
      <c r="O14" s="66">
        <v>14</v>
      </c>
      <c r="P14" s="66">
        <v>188</v>
      </c>
      <c r="Q14" s="72">
        <v>0</v>
      </c>
      <c r="R14" s="66">
        <v>21</v>
      </c>
      <c r="S14" s="40"/>
      <c r="T14" s="40"/>
      <c r="U14" s="66">
        <v>51</v>
      </c>
      <c r="V14" s="25"/>
      <c r="W14" s="66">
        <v>21</v>
      </c>
      <c r="X14" s="66">
        <v>2</v>
      </c>
      <c r="Y14" s="66"/>
      <c r="Z14" s="66">
        <v>2</v>
      </c>
      <c r="AA14" s="66"/>
      <c r="AB14" s="66">
        <v>3</v>
      </c>
      <c r="AC14" s="66">
        <v>8</v>
      </c>
      <c r="AD14" s="66">
        <v>59</v>
      </c>
      <c r="AE14" s="66">
        <v>8</v>
      </c>
      <c r="AF14" s="66">
        <v>3</v>
      </c>
      <c r="AG14" s="66">
        <v>100</v>
      </c>
      <c r="AH14" s="66">
        <v>1</v>
      </c>
      <c r="AI14" s="66">
        <v>1</v>
      </c>
      <c r="AJ14" s="66">
        <v>6</v>
      </c>
      <c r="AK14" s="66"/>
      <c r="AL14" s="66">
        <v>34</v>
      </c>
      <c r="AM14" s="66"/>
      <c r="AN14" s="66">
        <v>27</v>
      </c>
      <c r="AO14" s="66"/>
      <c r="AP14" s="66">
        <v>6</v>
      </c>
    </row>
    <row r="15" spans="1:44" ht="19.8" thickBot="1" x14ac:dyDescent="0.35">
      <c r="A15" s="3" t="s">
        <v>49</v>
      </c>
      <c r="B15" s="6">
        <f t="shared" si="0"/>
        <v>30</v>
      </c>
      <c r="C15" s="66">
        <v>2</v>
      </c>
      <c r="D15" s="66"/>
      <c r="E15" s="76">
        <v>0</v>
      </c>
      <c r="F15" s="66"/>
      <c r="G15" s="66">
        <v>0</v>
      </c>
      <c r="H15" s="66"/>
      <c r="I15" s="66">
        <v>0</v>
      </c>
      <c r="J15" s="66">
        <v>1</v>
      </c>
      <c r="K15" s="66">
        <v>0</v>
      </c>
      <c r="L15" s="66">
        <v>0</v>
      </c>
      <c r="M15" s="66">
        <v>0</v>
      </c>
      <c r="N15" s="66">
        <v>0</v>
      </c>
      <c r="O15" s="66"/>
      <c r="P15" s="66">
        <v>6</v>
      </c>
      <c r="Q15" s="72">
        <v>2</v>
      </c>
      <c r="R15" s="66"/>
      <c r="S15" s="40"/>
      <c r="T15" s="40"/>
      <c r="U15" s="66">
        <v>2</v>
      </c>
      <c r="V15" s="25"/>
      <c r="W15" s="66">
        <v>0</v>
      </c>
      <c r="X15" s="66"/>
      <c r="Y15" s="66"/>
      <c r="Z15" s="66"/>
      <c r="AA15" s="66"/>
      <c r="AB15" s="66">
        <v>0</v>
      </c>
      <c r="AC15" s="66"/>
      <c r="AD15" s="66">
        <v>1</v>
      </c>
      <c r="AE15" s="66">
        <v>0</v>
      </c>
      <c r="AF15" s="66"/>
      <c r="AG15" s="66">
        <v>11</v>
      </c>
      <c r="AH15" s="66">
        <v>0</v>
      </c>
      <c r="AI15" s="66">
        <v>0</v>
      </c>
      <c r="AJ15" s="66">
        <v>2</v>
      </c>
      <c r="AK15" s="66"/>
      <c r="AL15" s="66">
        <v>0</v>
      </c>
      <c r="AM15" s="66"/>
      <c r="AN15" s="66">
        <v>0</v>
      </c>
      <c r="AO15" s="66">
        <v>3</v>
      </c>
      <c r="AP15" s="66">
        <v>0</v>
      </c>
    </row>
    <row r="16" spans="1:44" ht="15" thickBot="1" x14ac:dyDescent="0.35">
      <c r="A16" s="3" t="s">
        <v>50</v>
      </c>
      <c r="B16" s="6">
        <f t="shared" si="0"/>
        <v>739</v>
      </c>
      <c r="C16" s="66">
        <v>7</v>
      </c>
      <c r="D16" s="66"/>
      <c r="E16" s="76">
        <v>0</v>
      </c>
      <c r="F16" s="66">
        <v>1</v>
      </c>
      <c r="G16" s="66">
        <v>9</v>
      </c>
      <c r="H16" s="66"/>
      <c r="I16" s="66">
        <v>178</v>
      </c>
      <c r="J16" s="66"/>
      <c r="K16" s="66">
        <v>0</v>
      </c>
      <c r="L16" s="66">
        <v>4</v>
      </c>
      <c r="M16" s="66">
        <v>0</v>
      </c>
      <c r="N16" s="66">
        <v>1</v>
      </c>
      <c r="O16" s="66">
        <v>18</v>
      </c>
      <c r="P16" s="66">
        <v>139</v>
      </c>
      <c r="Q16" s="72">
        <v>0</v>
      </c>
      <c r="R16" s="66"/>
      <c r="S16" s="40"/>
      <c r="T16" s="40"/>
      <c r="U16" s="66">
        <v>30</v>
      </c>
      <c r="V16" s="25"/>
      <c r="W16" s="66">
        <v>11</v>
      </c>
      <c r="X16" s="66"/>
      <c r="Y16" s="66">
        <v>1</v>
      </c>
      <c r="Z16" s="66"/>
      <c r="AA16" s="66"/>
      <c r="AB16" s="66">
        <v>0</v>
      </c>
      <c r="AC16" s="66"/>
      <c r="AD16" s="66">
        <v>33</v>
      </c>
      <c r="AE16" s="66">
        <v>11</v>
      </c>
      <c r="AF16" s="66">
        <v>1</v>
      </c>
      <c r="AG16" s="66">
        <v>153</v>
      </c>
      <c r="AH16" s="66">
        <v>0</v>
      </c>
      <c r="AI16" s="66">
        <v>18</v>
      </c>
      <c r="AJ16" s="66">
        <v>0</v>
      </c>
      <c r="AK16" s="66"/>
      <c r="AL16" s="66">
        <v>20</v>
      </c>
      <c r="AM16" s="66">
        <v>0</v>
      </c>
      <c r="AN16" s="66">
        <v>15</v>
      </c>
      <c r="AO16" s="66">
        <v>75</v>
      </c>
      <c r="AP16" s="66">
        <v>14</v>
      </c>
    </row>
    <row r="17" spans="1:42" ht="15" thickBot="1" x14ac:dyDescent="0.35">
      <c r="A17" s="3" t="s">
        <v>51</v>
      </c>
      <c r="B17" s="6">
        <f t="shared" si="0"/>
        <v>887</v>
      </c>
      <c r="C17" s="66">
        <v>13</v>
      </c>
      <c r="D17" s="66"/>
      <c r="E17" s="76">
        <v>0</v>
      </c>
      <c r="F17" s="66"/>
      <c r="G17" s="66">
        <v>25</v>
      </c>
      <c r="H17" s="66">
        <v>0</v>
      </c>
      <c r="I17" s="66"/>
      <c r="J17" s="66"/>
      <c r="K17" s="66"/>
      <c r="L17" s="66">
        <v>27</v>
      </c>
      <c r="M17" s="66"/>
      <c r="N17" s="66">
        <v>7</v>
      </c>
      <c r="O17" s="66"/>
      <c r="P17" s="66">
        <v>69</v>
      </c>
      <c r="Q17" s="72">
        <v>46</v>
      </c>
      <c r="R17" s="66">
        <v>228</v>
      </c>
      <c r="S17" s="40"/>
      <c r="T17" s="40"/>
      <c r="U17" s="66">
        <v>30</v>
      </c>
      <c r="V17" s="25"/>
      <c r="W17" s="66">
        <v>2</v>
      </c>
      <c r="X17" s="66"/>
      <c r="Y17" s="66"/>
      <c r="Z17" s="66"/>
      <c r="AA17" s="66">
        <v>27</v>
      </c>
      <c r="AB17" s="66">
        <v>54</v>
      </c>
      <c r="AC17" s="66"/>
      <c r="AD17" s="66">
        <v>42</v>
      </c>
      <c r="AE17" s="66">
        <v>0</v>
      </c>
      <c r="AF17" s="66">
        <v>209</v>
      </c>
      <c r="AG17" s="66">
        <v>78</v>
      </c>
      <c r="AH17" s="66"/>
      <c r="AI17" s="66">
        <v>7</v>
      </c>
      <c r="AJ17" s="66">
        <v>2</v>
      </c>
      <c r="AK17" s="66"/>
      <c r="AL17" s="66"/>
      <c r="AM17" s="66"/>
      <c r="AN17" s="66">
        <v>0</v>
      </c>
      <c r="AO17" s="66"/>
      <c r="AP17" s="66">
        <v>21</v>
      </c>
    </row>
    <row r="18" spans="1:42" ht="15" thickBot="1" x14ac:dyDescent="0.35">
      <c r="A18" s="3" t="s">
        <v>52</v>
      </c>
      <c r="B18" s="6">
        <f t="shared" si="0"/>
        <v>1436</v>
      </c>
      <c r="C18" s="66">
        <v>14</v>
      </c>
      <c r="D18" s="66"/>
      <c r="E18" s="76">
        <v>0</v>
      </c>
      <c r="F18" s="66">
        <v>6</v>
      </c>
      <c r="G18" s="66">
        <v>32</v>
      </c>
      <c r="H18" s="66"/>
      <c r="I18" s="66">
        <v>68</v>
      </c>
      <c r="J18" s="66">
        <v>2</v>
      </c>
      <c r="K18" s="66">
        <v>0</v>
      </c>
      <c r="L18" s="66">
        <v>2</v>
      </c>
      <c r="M18" s="66">
        <v>8</v>
      </c>
      <c r="N18" s="66">
        <v>37</v>
      </c>
      <c r="O18" s="66">
        <v>1</v>
      </c>
      <c r="P18" s="66">
        <v>918</v>
      </c>
      <c r="Q18" s="72">
        <v>13</v>
      </c>
      <c r="R18" s="66"/>
      <c r="S18" s="40"/>
      <c r="T18" s="40"/>
      <c r="U18" s="66">
        <v>10</v>
      </c>
      <c r="V18" s="25"/>
      <c r="W18" s="66">
        <v>17</v>
      </c>
      <c r="X18" s="66">
        <v>1</v>
      </c>
      <c r="Y18" s="66">
        <v>1</v>
      </c>
      <c r="Z18" s="66"/>
      <c r="AA18" s="66"/>
      <c r="AB18" s="66">
        <v>4</v>
      </c>
      <c r="AC18" s="66">
        <v>9</v>
      </c>
      <c r="AD18" s="66">
        <v>50</v>
      </c>
      <c r="AE18" s="66">
        <v>0</v>
      </c>
      <c r="AF18" s="66"/>
      <c r="AG18" s="66">
        <v>173</v>
      </c>
      <c r="AH18" s="66"/>
      <c r="AI18" s="66">
        <v>9</v>
      </c>
      <c r="AJ18" s="66">
        <v>2</v>
      </c>
      <c r="AK18" s="66"/>
      <c r="AL18" s="66">
        <v>0</v>
      </c>
      <c r="AM18" s="66"/>
      <c r="AN18" s="66">
        <v>46</v>
      </c>
      <c r="AO18" s="66">
        <v>6</v>
      </c>
      <c r="AP18" s="66">
        <v>7</v>
      </c>
    </row>
    <row r="19" spans="1:42" ht="15" thickBot="1" x14ac:dyDescent="0.35">
      <c r="A19" s="3" t="s">
        <v>53</v>
      </c>
      <c r="B19" s="6">
        <f t="shared" si="0"/>
        <v>5872</v>
      </c>
      <c r="C19" s="66">
        <v>97</v>
      </c>
      <c r="D19" s="66"/>
      <c r="E19" s="76">
        <v>0</v>
      </c>
      <c r="F19" s="66"/>
      <c r="G19" s="66">
        <v>87</v>
      </c>
      <c r="H19" s="66"/>
      <c r="I19" s="66">
        <v>5</v>
      </c>
      <c r="J19" s="66"/>
      <c r="K19" s="66"/>
      <c r="L19" s="66"/>
      <c r="M19" s="66">
        <v>24</v>
      </c>
      <c r="N19" s="66">
        <v>61</v>
      </c>
      <c r="O19" s="66"/>
      <c r="P19" s="66">
        <v>3876</v>
      </c>
      <c r="Q19" s="72">
        <v>80</v>
      </c>
      <c r="R19" s="66">
        <v>57</v>
      </c>
      <c r="S19" s="40"/>
      <c r="T19" s="40"/>
      <c r="U19" s="66">
        <v>49</v>
      </c>
      <c r="V19" s="25"/>
      <c r="W19" s="66">
        <v>105</v>
      </c>
      <c r="X19" s="66">
        <v>2</v>
      </c>
      <c r="Y19" s="66"/>
      <c r="Z19" s="66"/>
      <c r="AA19" s="66"/>
      <c r="AB19" s="66">
        <v>14</v>
      </c>
      <c r="AC19" s="66"/>
      <c r="AD19" s="66">
        <v>150</v>
      </c>
      <c r="AE19" s="66">
        <v>0</v>
      </c>
      <c r="AF19" s="66">
        <v>58</v>
      </c>
      <c r="AG19" s="66">
        <v>777</v>
      </c>
      <c r="AH19" s="66"/>
      <c r="AI19" s="66">
        <v>13</v>
      </c>
      <c r="AJ19" s="66">
        <v>18</v>
      </c>
      <c r="AK19" s="66"/>
      <c r="AL19" s="66"/>
      <c r="AM19" s="66"/>
      <c r="AN19" s="66">
        <v>80</v>
      </c>
      <c r="AO19" s="66">
        <v>69</v>
      </c>
      <c r="AP19" s="66">
        <v>250</v>
      </c>
    </row>
    <row r="20" spans="1:42" ht="15" thickBot="1" x14ac:dyDescent="0.35">
      <c r="A20" s="4" t="s">
        <v>54</v>
      </c>
      <c r="B20" s="8">
        <f t="shared" si="0"/>
        <v>22382</v>
      </c>
      <c r="C20" s="67">
        <f t="shared" ref="C20:R20" si="1">SUM(C3:C19)</f>
        <v>427</v>
      </c>
      <c r="D20" s="67">
        <f t="shared" si="1"/>
        <v>13</v>
      </c>
      <c r="E20" s="77">
        <f t="shared" si="1"/>
        <v>77</v>
      </c>
      <c r="F20" s="67">
        <f t="shared" si="1"/>
        <v>90</v>
      </c>
      <c r="G20" s="67">
        <f t="shared" si="1"/>
        <v>330</v>
      </c>
      <c r="H20" s="67">
        <f>SUM(H3:H19)</f>
        <v>23</v>
      </c>
      <c r="I20" s="67">
        <f t="shared" si="1"/>
        <v>3742</v>
      </c>
      <c r="J20" s="67">
        <f t="shared" si="1"/>
        <v>203</v>
      </c>
      <c r="K20" s="67">
        <f t="shared" si="1"/>
        <v>30</v>
      </c>
      <c r="L20" s="77">
        <f t="shared" si="1"/>
        <v>351</v>
      </c>
      <c r="M20" s="67">
        <f t="shared" si="1"/>
        <v>66</v>
      </c>
      <c r="N20" s="67">
        <f t="shared" si="1"/>
        <v>171</v>
      </c>
      <c r="O20" s="77">
        <f t="shared" si="1"/>
        <v>716</v>
      </c>
      <c r="P20" s="67">
        <f>SUM(P3:P19)</f>
        <v>5906</v>
      </c>
      <c r="Q20" s="66">
        <f t="shared" si="1"/>
        <v>199</v>
      </c>
      <c r="R20" s="77">
        <f t="shared" si="1"/>
        <v>653</v>
      </c>
      <c r="S20" s="47"/>
      <c r="T20" s="41"/>
      <c r="U20" s="77">
        <f t="shared" ref="U20:AA20" si="2">SUM(U3:U19)</f>
        <v>897</v>
      </c>
      <c r="V20" s="31"/>
      <c r="W20" s="67">
        <f t="shared" si="2"/>
        <v>359</v>
      </c>
      <c r="X20" s="67">
        <f>SUM(X3:X19)</f>
        <v>5</v>
      </c>
      <c r="Y20" s="67">
        <f t="shared" si="2"/>
        <v>10</v>
      </c>
      <c r="Z20" s="67">
        <f t="shared" si="2"/>
        <v>11</v>
      </c>
      <c r="AA20" s="67">
        <f t="shared" si="2"/>
        <v>34</v>
      </c>
      <c r="AB20" s="77">
        <f>SUM(AB3:AB19)</f>
        <v>79</v>
      </c>
      <c r="AC20" s="77">
        <f>SUM(AC3:AC19)</f>
        <v>97</v>
      </c>
      <c r="AD20" s="67">
        <f>SUM(AD3:AD19)</f>
        <v>428</v>
      </c>
      <c r="AE20" s="67">
        <f t="shared" ref="AE20:AN20" si="3">SUM(AE3:AE19)</f>
        <v>273</v>
      </c>
      <c r="AF20" s="67">
        <f t="shared" si="3"/>
        <v>346</v>
      </c>
      <c r="AG20" s="67">
        <f t="shared" si="3"/>
        <v>3645</v>
      </c>
      <c r="AH20" s="67">
        <f t="shared" si="3"/>
        <v>100</v>
      </c>
      <c r="AI20" s="77">
        <f>SUM(AI3:AI19)</f>
        <v>67</v>
      </c>
      <c r="AJ20" s="67">
        <f t="shared" si="3"/>
        <v>140</v>
      </c>
      <c r="AK20" s="67">
        <f t="shared" si="3"/>
        <v>14</v>
      </c>
      <c r="AL20" s="67">
        <f t="shared" si="3"/>
        <v>1047</v>
      </c>
      <c r="AM20" s="67">
        <f t="shared" si="3"/>
        <v>136</v>
      </c>
      <c r="AN20" s="67">
        <f t="shared" si="3"/>
        <v>337</v>
      </c>
      <c r="AO20" s="67">
        <f>SUM(AO3:AO19)</f>
        <v>449</v>
      </c>
      <c r="AP20" s="67">
        <f>SUM(AP3:AP19)</f>
        <v>911</v>
      </c>
    </row>
    <row r="21" spans="1:42" x14ac:dyDescent="0.3">
      <c r="A21" s="22" t="s">
        <v>65</v>
      </c>
      <c r="B21" s="21">
        <f>(B19/B20)*100</f>
        <v>26.235367706192473</v>
      </c>
      <c r="C21" s="68">
        <f t="shared" ref="C21:AP21" si="4">(C19/C20)*100</f>
        <v>22.716627634660423</v>
      </c>
      <c r="D21" s="68">
        <f t="shared" si="4"/>
        <v>0</v>
      </c>
      <c r="E21" s="68">
        <f t="shared" si="4"/>
        <v>0</v>
      </c>
      <c r="F21" s="68">
        <f t="shared" si="4"/>
        <v>0</v>
      </c>
      <c r="G21" s="68">
        <f t="shared" si="4"/>
        <v>26.36363636363636</v>
      </c>
      <c r="H21" s="68"/>
      <c r="I21" s="68">
        <f t="shared" si="4"/>
        <v>0.13361838588989847</v>
      </c>
      <c r="J21" s="68">
        <f t="shared" si="4"/>
        <v>0</v>
      </c>
      <c r="K21" s="68">
        <f t="shared" si="4"/>
        <v>0</v>
      </c>
      <c r="L21" s="68">
        <f t="shared" si="4"/>
        <v>0</v>
      </c>
      <c r="M21" s="68">
        <f t="shared" si="4"/>
        <v>36.363636363636367</v>
      </c>
      <c r="N21" s="68">
        <f t="shared" si="4"/>
        <v>35.672514619883039</v>
      </c>
      <c r="O21" s="68">
        <f t="shared" si="4"/>
        <v>0</v>
      </c>
      <c r="P21" s="68">
        <f t="shared" si="4"/>
        <v>65.628174737555028</v>
      </c>
      <c r="Q21" s="68">
        <f t="shared" si="4"/>
        <v>40.201005025125632</v>
      </c>
      <c r="R21" s="68">
        <f t="shared" si="4"/>
        <v>8.7289433384379791</v>
      </c>
      <c r="S21" s="42"/>
      <c r="T21" s="42"/>
      <c r="U21" s="68">
        <f t="shared" si="4"/>
        <v>5.4626532887402455</v>
      </c>
      <c r="V21" s="27"/>
      <c r="W21" s="68">
        <f t="shared" si="4"/>
        <v>29.247910863509752</v>
      </c>
      <c r="X21" s="68">
        <f t="shared" si="4"/>
        <v>40</v>
      </c>
      <c r="Y21" s="68">
        <f t="shared" si="4"/>
        <v>0</v>
      </c>
      <c r="Z21" s="68">
        <f t="shared" si="4"/>
        <v>0</v>
      </c>
      <c r="AA21" s="68">
        <f t="shared" si="4"/>
        <v>0</v>
      </c>
      <c r="AB21" s="68">
        <f t="shared" si="4"/>
        <v>17.721518987341771</v>
      </c>
      <c r="AC21" s="68">
        <f t="shared" si="4"/>
        <v>0</v>
      </c>
      <c r="AD21" s="68">
        <f t="shared" si="4"/>
        <v>35.046728971962615</v>
      </c>
      <c r="AE21" s="68">
        <f t="shared" si="4"/>
        <v>0</v>
      </c>
      <c r="AF21" s="68">
        <f t="shared" si="4"/>
        <v>16.76300578034682</v>
      </c>
      <c r="AG21" s="68">
        <f t="shared" si="4"/>
        <v>21.316872427983537</v>
      </c>
      <c r="AH21" s="68">
        <f t="shared" si="4"/>
        <v>0</v>
      </c>
      <c r="AI21" s="68">
        <f t="shared" si="4"/>
        <v>19.402985074626866</v>
      </c>
      <c r="AJ21" s="68">
        <f t="shared" si="4"/>
        <v>12.857142857142856</v>
      </c>
      <c r="AK21" s="68">
        <f t="shared" si="4"/>
        <v>0</v>
      </c>
      <c r="AL21" s="68">
        <f t="shared" si="4"/>
        <v>0</v>
      </c>
      <c r="AM21" s="68">
        <f t="shared" si="4"/>
        <v>0</v>
      </c>
      <c r="AN21" s="68">
        <f t="shared" si="4"/>
        <v>23.738872403560833</v>
      </c>
      <c r="AO21" s="68">
        <f t="shared" si="4"/>
        <v>15.367483296213807</v>
      </c>
      <c r="AP21" s="68">
        <f t="shared" si="4"/>
        <v>27.442371020856204</v>
      </c>
    </row>
    <row r="22" spans="1:42" ht="19.2" x14ac:dyDescent="0.3">
      <c r="A22" s="9" t="s">
        <v>59</v>
      </c>
      <c r="AK22" s="69"/>
      <c r="AL22" s="69"/>
    </row>
    <row r="23" spans="1:42" x14ac:dyDescent="0.3">
      <c r="A23" s="10" t="s">
        <v>54</v>
      </c>
      <c r="B23" s="11">
        <f>B20-B19</f>
        <v>16510</v>
      </c>
      <c r="C23" s="70">
        <f>C20-C19</f>
        <v>330</v>
      </c>
      <c r="D23" s="70">
        <f>D20-D19</f>
        <v>13</v>
      </c>
      <c r="E23" s="78">
        <f>E20-E19</f>
        <v>77</v>
      </c>
      <c r="F23" s="70">
        <f t="shared" ref="F23:AP23" si="5">F20-F19</f>
        <v>90</v>
      </c>
      <c r="G23" s="70">
        <f t="shared" si="5"/>
        <v>243</v>
      </c>
      <c r="H23" s="70">
        <v>23</v>
      </c>
      <c r="I23" s="70">
        <f t="shared" si="5"/>
        <v>3737</v>
      </c>
      <c r="J23" s="70">
        <f t="shared" si="5"/>
        <v>203</v>
      </c>
      <c r="K23" s="70">
        <f t="shared" si="5"/>
        <v>30</v>
      </c>
      <c r="L23" s="70">
        <f t="shared" si="5"/>
        <v>351</v>
      </c>
      <c r="M23" s="70">
        <f t="shared" si="5"/>
        <v>42</v>
      </c>
      <c r="N23" s="70">
        <f t="shared" si="5"/>
        <v>110</v>
      </c>
      <c r="O23" s="70">
        <f t="shared" si="5"/>
        <v>716</v>
      </c>
      <c r="P23" s="70">
        <f t="shared" si="5"/>
        <v>2030</v>
      </c>
      <c r="Q23" s="74">
        <f t="shared" si="5"/>
        <v>119</v>
      </c>
      <c r="R23" s="70">
        <f t="shared" si="5"/>
        <v>596</v>
      </c>
      <c r="S23" s="43">
        <f t="shared" si="5"/>
        <v>0</v>
      </c>
      <c r="T23" s="43">
        <f t="shared" si="5"/>
        <v>0</v>
      </c>
      <c r="U23" s="70">
        <f t="shared" si="5"/>
        <v>848</v>
      </c>
      <c r="V23" s="28"/>
      <c r="W23" s="70">
        <f t="shared" si="5"/>
        <v>254</v>
      </c>
      <c r="X23" s="70">
        <v>3</v>
      </c>
      <c r="Y23" s="70">
        <f t="shared" si="5"/>
        <v>10</v>
      </c>
      <c r="Z23" s="70">
        <f t="shared" si="5"/>
        <v>11</v>
      </c>
      <c r="AA23" s="70">
        <f t="shared" si="5"/>
        <v>34</v>
      </c>
      <c r="AB23" s="70">
        <f t="shared" si="5"/>
        <v>65</v>
      </c>
      <c r="AC23" s="70">
        <f t="shared" si="5"/>
        <v>97</v>
      </c>
      <c r="AD23" s="70">
        <f t="shared" si="5"/>
        <v>278</v>
      </c>
      <c r="AE23" s="70">
        <f t="shared" si="5"/>
        <v>273</v>
      </c>
      <c r="AF23" s="70">
        <f t="shared" si="5"/>
        <v>288</v>
      </c>
      <c r="AG23" s="70">
        <f t="shared" si="5"/>
        <v>2868</v>
      </c>
      <c r="AH23" s="70">
        <f t="shared" si="5"/>
        <v>100</v>
      </c>
      <c r="AI23" s="70">
        <f t="shared" si="5"/>
        <v>54</v>
      </c>
      <c r="AJ23" s="70">
        <f t="shared" si="5"/>
        <v>122</v>
      </c>
      <c r="AK23" s="70">
        <f t="shared" si="5"/>
        <v>14</v>
      </c>
      <c r="AL23" s="70">
        <f t="shared" si="5"/>
        <v>1047</v>
      </c>
      <c r="AM23" s="70">
        <f t="shared" si="5"/>
        <v>136</v>
      </c>
      <c r="AN23" s="70">
        <f t="shared" si="5"/>
        <v>257</v>
      </c>
      <c r="AO23" s="70">
        <f t="shared" si="5"/>
        <v>380</v>
      </c>
      <c r="AP23" s="70">
        <f t="shared" si="5"/>
        <v>661</v>
      </c>
    </row>
    <row r="24" spans="1:42" x14ac:dyDescent="0.3">
      <c r="G24" s="69"/>
      <c r="L24" s="69"/>
    </row>
    <row r="25" spans="1:42" x14ac:dyDescent="0.3">
      <c r="G25" s="44"/>
      <c r="H25" s="32"/>
      <c r="I25" s="29"/>
      <c r="S25" s="39" t="s">
        <v>63</v>
      </c>
      <c r="T25" s="39" t="s">
        <v>63</v>
      </c>
      <c r="V25" s="32"/>
      <c r="AC25" s="32" t="s">
        <v>90</v>
      </c>
      <c r="AK25" s="29" t="s">
        <v>69</v>
      </c>
    </row>
    <row r="26" spans="1:42" x14ac:dyDescent="0.3">
      <c r="C26" s="33"/>
      <c r="D26" s="33"/>
      <c r="F26" s="33"/>
      <c r="G26" s="79"/>
      <c r="H26" s="33"/>
      <c r="I26" s="33"/>
    </row>
    <row r="27" spans="1:42" x14ac:dyDescent="0.3">
      <c r="C27" s="23" t="s">
        <v>68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27"/>
  <sheetViews>
    <sheetView topLeftCell="A16" workbookViewId="0">
      <selection activeCell="B23" sqref="B23"/>
    </sheetView>
  </sheetViews>
  <sheetFormatPr defaultColWidth="9.33203125" defaultRowHeight="14.4" x14ac:dyDescent="0.3"/>
  <cols>
    <col min="1" max="1" width="26.33203125" customWidth="1"/>
    <col min="2" max="2" width="10" bestFit="1" customWidth="1"/>
    <col min="3" max="3" width="9.33203125" style="23"/>
    <col min="4" max="4" width="9.33203125" style="33"/>
    <col min="5" max="5" width="9.33203125" style="23"/>
    <col min="6" max="6" width="9.33203125" style="39"/>
    <col min="7" max="15" width="9.33203125" style="23"/>
    <col min="16" max="16" width="9.33203125" style="52"/>
    <col min="17" max="17" width="9.33203125" style="23"/>
    <col min="18" max="19" width="9.33203125" style="39"/>
    <col min="20" max="27" width="9.33203125" style="23"/>
    <col min="28" max="28" width="9.33203125" style="39"/>
    <col min="29" max="40" width="9.33203125" style="23"/>
    <col min="41" max="41" width="9.33203125" style="52"/>
  </cols>
  <sheetData>
    <row r="1" spans="1:41" ht="26.4" thickBot="1" x14ac:dyDescent="0.55000000000000004">
      <c r="A1" s="20" t="s">
        <v>61</v>
      </c>
    </row>
    <row r="2" spans="1:41" ht="21" thickBot="1" x14ac:dyDescent="0.35">
      <c r="A2" s="1" t="s">
        <v>0</v>
      </c>
      <c r="B2" s="2" t="s">
        <v>1</v>
      </c>
      <c r="C2" s="24" t="s">
        <v>2</v>
      </c>
      <c r="D2" s="34" t="s">
        <v>3</v>
      </c>
      <c r="E2" s="24" t="s">
        <v>4</v>
      </c>
      <c r="F2" s="38" t="s">
        <v>5</v>
      </c>
      <c r="G2" s="24" t="s">
        <v>55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 t="s">
        <v>15</v>
      </c>
      <c r="R2" s="38" t="s">
        <v>16</v>
      </c>
      <c r="S2" s="38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4" t="s">
        <v>23</v>
      </c>
      <c r="Z2" s="24" t="s">
        <v>24</v>
      </c>
      <c r="AA2" s="24" t="s">
        <v>25</v>
      </c>
      <c r="AB2" s="38" t="s">
        <v>26</v>
      </c>
      <c r="AC2" s="24" t="s">
        <v>27</v>
      </c>
      <c r="AD2" s="24" t="s">
        <v>28</v>
      </c>
      <c r="AE2" s="24" t="s">
        <v>29</v>
      </c>
      <c r="AF2" s="24" t="s">
        <v>58</v>
      </c>
      <c r="AG2" s="24" t="s">
        <v>30</v>
      </c>
      <c r="AH2" s="24" t="s">
        <v>31</v>
      </c>
      <c r="AI2" s="24" t="s">
        <v>32</v>
      </c>
      <c r="AJ2" s="24" t="s">
        <v>33</v>
      </c>
      <c r="AK2" s="24" t="s">
        <v>34</v>
      </c>
      <c r="AL2" s="24" t="s">
        <v>35</v>
      </c>
      <c r="AM2" s="24" t="s">
        <v>88</v>
      </c>
      <c r="AN2" s="24" t="s">
        <v>57</v>
      </c>
      <c r="AO2" s="24" t="s">
        <v>56</v>
      </c>
    </row>
    <row r="3" spans="1:41" ht="33" customHeight="1" thickBot="1" x14ac:dyDescent="0.35">
      <c r="A3" s="5" t="s">
        <v>37</v>
      </c>
      <c r="B3" s="6">
        <f t="shared" ref="B3:B20" si="0">SUM(C3:AO3)</f>
        <v>146</v>
      </c>
      <c r="C3" s="25">
        <v>0</v>
      </c>
      <c r="D3" s="30">
        <v>0</v>
      </c>
      <c r="E3" s="25"/>
      <c r="F3" s="40"/>
      <c r="G3" s="25"/>
      <c r="H3" s="25">
        <v>0</v>
      </c>
      <c r="I3" s="25">
        <v>28</v>
      </c>
      <c r="J3" s="25">
        <v>2</v>
      </c>
      <c r="K3" s="25">
        <v>9</v>
      </c>
      <c r="L3" s="25">
        <v>1</v>
      </c>
      <c r="M3" s="25">
        <v>2</v>
      </c>
      <c r="N3" s="25">
        <v>1</v>
      </c>
      <c r="O3" s="25">
        <v>8</v>
      </c>
      <c r="P3" s="54">
        <v>0</v>
      </c>
      <c r="Q3" s="25">
        <v>1</v>
      </c>
      <c r="R3" s="40"/>
      <c r="S3" s="40"/>
      <c r="T3" s="25">
        <v>43</v>
      </c>
      <c r="U3" s="25">
        <v>2</v>
      </c>
      <c r="V3" s="25">
        <v>0</v>
      </c>
      <c r="W3" s="25"/>
      <c r="X3" s="25"/>
      <c r="Y3" s="25">
        <v>1</v>
      </c>
      <c r="Z3" s="25">
        <v>0</v>
      </c>
      <c r="AA3" s="25"/>
      <c r="AB3" s="40"/>
      <c r="AC3" s="25">
        <v>17</v>
      </c>
      <c r="AD3" s="25">
        <v>0</v>
      </c>
      <c r="AE3" s="25"/>
      <c r="AF3" s="25">
        <v>3</v>
      </c>
      <c r="AG3" s="25">
        <v>0</v>
      </c>
      <c r="AH3" s="25">
        <v>0</v>
      </c>
      <c r="AI3" s="25">
        <v>0</v>
      </c>
      <c r="AJ3" s="25">
        <v>2</v>
      </c>
      <c r="AK3" s="25">
        <v>9</v>
      </c>
      <c r="AL3" s="25">
        <v>2</v>
      </c>
      <c r="AM3" s="25">
        <v>1</v>
      </c>
      <c r="AN3" s="25">
        <v>14</v>
      </c>
      <c r="AO3" s="54">
        <v>0</v>
      </c>
    </row>
    <row r="4" spans="1:41" ht="15" thickBot="1" x14ac:dyDescent="0.35">
      <c r="A4" s="7" t="s">
        <v>38</v>
      </c>
      <c r="B4" s="6">
        <f t="shared" si="0"/>
        <v>617</v>
      </c>
      <c r="C4" s="25">
        <v>50</v>
      </c>
      <c r="D4" s="30">
        <v>0</v>
      </c>
      <c r="E4" s="25"/>
      <c r="F4" s="40"/>
      <c r="G4" s="25"/>
      <c r="H4" s="25">
        <v>11</v>
      </c>
      <c r="I4" s="25">
        <v>1</v>
      </c>
      <c r="J4" s="25">
        <v>1</v>
      </c>
      <c r="K4" s="25"/>
      <c r="L4" s="25">
        <v>0</v>
      </c>
      <c r="M4" s="25">
        <v>8</v>
      </c>
      <c r="N4" s="25">
        <v>6</v>
      </c>
      <c r="O4" s="25">
        <v>10</v>
      </c>
      <c r="P4" s="55">
        <v>3</v>
      </c>
      <c r="Q4" s="25"/>
      <c r="R4" s="40"/>
      <c r="S4" s="40"/>
      <c r="T4" s="25">
        <v>9</v>
      </c>
      <c r="U4" s="25">
        <v>0</v>
      </c>
      <c r="V4" s="25">
        <v>8</v>
      </c>
      <c r="W4" s="25"/>
      <c r="X4" s="25">
        <v>2</v>
      </c>
      <c r="Y4" s="25"/>
      <c r="Z4" s="25">
        <v>0</v>
      </c>
      <c r="AA4" s="25">
        <v>0</v>
      </c>
      <c r="AB4" s="40"/>
      <c r="AC4" s="25">
        <v>6</v>
      </c>
      <c r="AD4" s="25">
        <v>0</v>
      </c>
      <c r="AE4" s="25">
        <v>1</v>
      </c>
      <c r="AF4" s="25">
        <v>314</v>
      </c>
      <c r="AG4" s="25">
        <v>12</v>
      </c>
      <c r="AH4" s="25">
        <v>1</v>
      </c>
      <c r="AI4" s="25">
        <v>9</v>
      </c>
      <c r="AJ4" s="25">
        <v>1</v>
      </c>
      <c r="AK4" s="25">
        <v>0</v>
      </c>
      <c r="AL4" s="25">
        <v>5</v>
      </c>
      <c r="AM4" s="25">
        <v>0</v>
      </c>
      <c r="AN4" s="25">
        <v>4</v>
      </c>
      <c r="AO4" s="55">
        <v>155</v>
      </c>
    </row>
    <row r="5" spans="1:41" ht="39" customHeight="1" thickBot="1" x14ac:dyDescent="0.35">
      <c r="A5" s="5" t="s">
        <v>39</v>
      </c>
      <c r="B5" s="6">
        <f t="shared" si="0"/>
        <v>1563</v>
      </c>
      <c r="C5" s="25">
        <v>42</v>
      </c>
      <c r="D5" s="30">
        <v>14</v>
      </c>
      <c r="E5" s="25"/>
      <c r="F5" s="40"/>
      <c r="G5" s="25">
        <v>2</v>
      </c>
      <c r="H5" s="25">
        <v>13</v>
      </c>
      <c r="I5" s="25">
        <v>13</v>
      </c>
      <c r="J5" s="25">
        <v>4</v>
      </c>
      <c r="K5" s="49"/>
      <c r="L5" s="25">
        <v>0</v>
      </c>
      <c r="M5" s="25">
        <v>9</v>
      </c>
      <c r="N5" s="25">
        <v>21</v>
      </c>
      <c r="O5" s="25">
        <v>301</v>
      </c>
      <c r="P5" s="55">
        <v>1</v>
      </c>
      <c r="Q5" s="25">
        <v>57</v>
      </c>
      <c r="R5" s="40"/>
      <c r="S5" s="40"/>
      <c r="T5" s="25">
        <v>4</v>
      </c>
      <c r="U5" s="25">
        <v>2</v>
      </c>
      <c r="V5" s="25">
        <v>7</v>
      </c>
      <c r="W5" s="25"/>
      <c r="X5" s="25"/>
      <c r="Y5" s="25"/>
      <c r="Z5" s="25">
        <v>0</v>
      </c>
      <c r="AA5" s="25">
        <v>8</v>
      </c>
      <c r="AB5" s="40"/>
      <c r="AC5" s="25">
        <v>28</v>
      </c>
      <c r="AD5" s="25">
        <v>7</v>
      </c>
      <c r="AE5" s="25">
        <v>33</v>
      </c>
      <c r="AF5" s="25">
        <v>848</v>
      </c>
      <c r="AG5" s="25">
        <v>6</v>
      </c>
      <c r="AH5" s="25">
        <v>0</v>
      </c>
      <c r="AI5" s="25">
        <v>5</v>
      </c>
      <c r="AJ5" s="25">
        <v>2</v>
      </c>
      <c r="AK5" s="25">
        <v>49</v>
      </c>
      <c r="AL5" s="25">
        <v>4</v>
      </c>
      <c r="AM5" s="25">
        <v>30</v>
      </c>
      <c r="AN5" s="25">
        <v>36</v>
      </c>
      <c r="AO5" s="55">
        <v>17</v>
      </c>
    </row>
    <row r="6" spans="1:41" ht="19.8" thickBot="1" x14ac:dyDescent="0.35">
      <c r="A6" s="7" t="s">
        <v>40</v>
      </c>
      <c r="B6" s="6">
        <f t="shared" si="0"/>
        <v>3181</v>
      </c>
      <c r="C6" s="25">
        <v>39</v>
      </c>
      <c r="D6" s="30">
        <v>46</v>
      </c>
      <c r="E6" s="25">
        <v>22</v>
      </c>
      <c r="F6" s="40"/>
      <c r="G6" s="25">
        <v>5</v>
      </c>
      <c r="H6" s="25">
        <v>88</v>
      </c>
      <c r="I6" s="25">
        <v>43</v>
      </c>
      <c r="J6" s="25">
        <v>4</v>
      </c>
      <c r="K6" s="50">
        <v>213</v>
      </c>
      <c r="L6" s="25">
        <v>2</v>
      </c>
      <c r="M6" s="25">
        <v>13</v>
      </c>
      <c r="N6" s="25">
        <v>571</v>
      </c>
      <c r="O6" s="25">
        <v>73</v>
      </c>
      <c r="P6" s="55">
        <v>9</v>
      </c>
      <c r="Q6" s="25">
        <v>228</v>
      </c>
      <c r="R6" s="40"/>
      <c r="S6" s="40"/>
      <c r="T6" s="25">
        <v>134</v>
      </c>
      <c r="U6" s="30">
        <v>52</v>
      </c>
      <c r="V6" s="25">
        <v>61</v>
      </c>
      <c r="W6" s="25">
        <v>1</v>
      </c>
      <c r="X6" s="25">
        <v>8</v>
      </c>
      <c r="Y6" s="25"/>
      <c r="Z6" s="25">
        <v>70</v>
      </c>
      <c r="AA6" s="25">
        <v>113</v>
      </c>
      <c r="AB6" s="40"/>
      <c r="AC6" s="25">
        <v>28</v>
      </c>
      <c r="AD6" s="25">
        <v>45</v>
      </c>
      <c r="AE6" s="25">
        <v>248</v>
      </c>
      <c r="AF6" s="25">
        <v>440</v>
      </c>
      <c r="AG6" s="25">
        <v>16</v>
      </c>
      <c r="AH6" s="25">
        <v>2</v>
      </c>
      <c r="AI6" s="25">
        <v>35</v>
      </c>
      <c r="AJ6" s="25">
        <v>3</v>
      </c>
      <c r="AK6" s="25">
        <v>329</v>
      </c>
      <c r="AL6" s="25">
        <v>17</v>
      </c>
      <c r="AM6" s="25">
        <v>64</v>
      </c>
      <c r="AN6" s="25">
        <v>58</v>
      </c>
      <c r="AO6" s="55">
        <v>101</v>
      </c>
    </row>
    <row r="7" spans="1:41" ht="25.5" customHeight="1" thickBot="1" x14ac:dyDescent="0.35">
      <c r="A7" s="3" t="s">
        <v>41</v>
      </c>
      <c r="B7" s="6">
        <f t="shared" si="0"/>
        <v>2187</v>
      </c>
      <c r="C7" s="25">
        <v>5</v>
      </c>
      <c r="D7" s="30">
        <v>0</v>
      </c>
      <c r="E7" s="25"/>
      <c r="F7" s="40"/>
      <c r="G7" s="25">
        <v>4</v>
      </c>
      <c r="H7" s="25">
        <v>1755</v>
      </c>
      <c r="I7" s="25">
        <v>77</v>
      </c>
      <c r="J7" s="25">
        <v>1</v>
      </c>
      <c r="K7" s="49"/>
      <c r="L7" s="25">
        <v>0</v>
      </c>
      <c r="M7" s="25">
        <v>5</v>
      </c>
      <c r="N7" s="25">
        <v>22</v>
      </c>
      <c r="O7" s="25">
        <v>87</v>
      </c>
      <c r="P7" s="55">
        <v>21</v>
      </c>
      <c r="Q7" s="25">
        <v>18</v>
      </c>
      <c r="R7" s="40"/>
      <c r="S7" s="40"/>
      <c r="T7" s="25">
        <v>37</v>
      </c>
      <c r="U7" s="25">
        <v>1</v>
      </c>
      <c r="V7" s="25">
        <v>0</v>
      </c>
      <c r="W7" s="25"/>
      <c r="X7" s="25">
        <v>1</v>
      </c>
      <c r="Y7" s="25"/>
      <c r="Z7" s="25">
        <v>0</v>
      </c>
      <c r="AA7" s="25">
        <v>0</v>
      </c>
      <c r="AB7" s="40"/>
      <c r="AC7" s="25">
        <v>10</v>
      </c>
      <c r="AD7" s="25">
        <v>9</v>
      </c>
      <c r="AE7" s="25"/>
      <c r="AF7" s="25">
        <v>61</v>
      </c>
      <c r="AG7" s="25">
        <v>34</v>
      </c>
      <c r="AH7" s="25">
        <v>3</v>
      </c>
      <c r="AI7" s="25">
        <v>25</v>
      </c>
      <c r="AJ7" s="25">
        <v>1</v>
      </c>
      <c r="AK7" s="25">
        <v>0</v>
      </c>
      <c r="AL7" s="25">
        <v>2</v>
      </c>
      <c r="AM7" s="25">
        <v>1</v>
      </c>
      <c r="AN7" s="25">
        <v>4</v>
      </c>
      <c r="AO7" s="55">
        <v>3</v>
      </c>
    </row>
    <row r="8" spans="1:41" ht="15" thickBot="1" x14ac:dyDescent="0.35">
      <c r="A8" s="3" t="s">
        <v>42</v>
      </c>
      <c r="B8" s="6">
        <f t="shared" si="0"/>
        <v>57</v>
      </c>
      <c r="C8" s="25">
        <v>1</v>
      </c>
      <c r="D8" s="30">
        <v>0</v>
      </c>
      <c r="E8" s="25"/>
      <c r="F8" s="40"/>
      <c r="G8" s="25"/>
      <c r="H8" s="25">
        <v>0</v>
      </c>
      <c r="I8" s="25"/>
      <c r="J8" s="25"/>
      <c r="K8" s="51"/>
      <c r="L8" s="25">
        <v>0</v>
      </c>
      <c r="M8" s="25">
        <v>0</v>
      </c>
      <c r="N8" s="25"/>
      <c r="O8" s="25"/>
      <c r="P8" s="55">
        <v>0</v>
      </c>
      <c r="Q8" s="25">
        <v>3</v>
      </c>
      <c r="R8" s="40"/>
      <c r="S8" s="40"/>
      <c r="T8" s="25">
        <v>8</v>
      </c>
      <c r="U8" s="25">
        <v>0</v>
      </c>
      <c r="V8" s="25">
        <v>0</v>
      </c>
      <c r="W8" s="25"/>
      <c r="X8" s="25"/>
      <c r="Y8" s="25"/>
      <c r="Z8" s="25">
        <v>0</v>
      </c>
      <c r="AA8" s="25">
        <v>0</v>
      </c>
      <c r="AB8" s="40"/>
      <c r="AC8" s="25">
        <v>2</v>
      </c>
      <c r="AD8" s="25">
        <v>0</v>
      </c>
      <c r="AE8" s="25">
        <v>1</v>
      </c>
      <c r="AF8" s="25">
        <v>32</v>
      </c>
      <c r="AG8" s="25">
        <v>0</v>
      </c>
      <c r="AH8" s="25"/>
      <c r="AI8" s="25">
        <v>1</v>
      </c>
      <c r="AJ8" s="25"/>
      <c r="AK8" s="25">
        <v>0</v>
      </c>
      <c r="AL8" s="25"/>
      <c r="AM8" s="25">
        <v>3</v>
      </c>
      <c r="AN8" s="25"/>
      <c r="AO8" s="55">
        <v>6</v>
      </c>
    </row>
    <row r="9" spans="1:41" ht="25.5" customHeight="1" thickBot="1" x14ac:dyDescent="0.35">
      <c r="A9" s="3" t="s">
        <v>43</v>
      </c>
      <c r="B9" s="6">
        <f t="shared" si="0"/>
        <v>1176</v>
      </c>
      <c r="C9" s="25">
        <v>2</v>
      </c>
      <c r="D9" s="30">
        <v>0</v>
      </c>
      <c r="E9" s="25"/>
      <c r="F9" s="40"/>
      <c r="G9" s="25">
        <v>4</v>
      </c>
      <c r="H9" s="25">
        <v>17</v>
      </c>
      <c r="I9" s="25">
        <v>528</v>
      </c>
      <c r="J9" s="25">
        <v>8</v>
      </c>
      <c r="K9" s="51"/>
      <c r="L9" s="25">
        <v>2</v>
      </c>
      <c r="M9" s="25">
        <v>1</v>
      </c>
      <c r="N9" s="25"/>
      <c r="O9" s="25">
        <v>301</v>
      </c>
      <c r="P9" s="55">
        <v>29</v>
      </c>
      <c r="Q9" s="25"/>
      <c r="R9" s="40"/>
      <c r="S9" s="40"/>
      <c r="T9" s="25">
        <v>139</v>
      </c>
      <c r="U9" s="25">
        <v>1</v>
      </c>
      <c r="V9" s="25">
        <v>1</v>
      </c>
      <c r="W9" s="25"/>
      <c r="X9" s="25">
        <v>6</v>
      </c>
      <c r="Y9" s="25"/>
      <c r="Z9" s="25">
        <v>0</v>
      </c>
      <c r="AA9" s="25">
        <v>0</v>
      </c>
      <c r="AB9" s="40"/>
      <c r="AC9" s="25">
        <v>11</v>
      </c>
      <c r="AD9" s="25">
        <v>0</v>
      </c>
      <c r="AE9" s="25">
        <v>16</v>
      </c>
      <c r="AF9" s="25">
        <v>16</v>
      </c>
      <c r="AG9" s="25">
        <v>19</v>
      </c>
      <c r="AH9" s="25">
        <v>9</v>
      </c>
      <c r="AI9" s="25">
        <v>5</v>
      </c>
      <c r="AJ9" s="25">
        <v>2</v>
      </c>
      <c r="AK9" s="25">
        <v>12</v>
      </c>
      <c r="AL9" s="25">
        <v>4</v>
      </c>
      <c r="AM9" s="25">
        <v>20</v>
      </c>
      <c r="AN9" s="25">
        <v>19</v>
      </c>
      <c r="AO9" s="55">
        <v>4</v>
      </c>
    </row>
    <row r="10" spans="1:41" ht="20.25" customHeight="1" thickBot="1" x14ac:dyDescent="0.35">
      <c r="A10" s="3" t="s">
        <v>44</v>
      </c>
      <c r="B10" s="6">
        <f t="shared" si="0"/>
        <v>58</v>
      </c>
      <c r="C10" s="25">
        <v>2</v>
      </c>
      <c r="D10" s="30">
        <v>0</v>
      </c>
      <c r="E10" s="25"/>
      <c r="F10" s="40"/>
      <c r="G10" s="25"/>
      <c r="H10" s="25">
        <v>2</v>
      </c>
      <c r="I10" s="25"/>
      <c r="J10" s="25"/>
      <c r="K10" s="50">
        <v>0</v>
      </c>
      <c r="L10" s="25">
        <v>1</v>
      </c>
      <c r="M10" s="25">
        <v>0</v>
      </c>
      <c r="N10" s="25">
        <v>10</v>
      </c>
      <c r="O10" s="25">
        <v>0</v>
      </c>
      <c r="P10" s="55">
        <v>12</v>
      </c>
      <c r="Q10" s="25"/>
      <c r="R10" s="40"/>
      <c r="S10" s="40"/>
      <c r="T10" s="25">
        <v>1</v>
      </c>
      <c r="U10" s="25">
        <v>0</v>
      </c>
      <c r="V10" s="25">
        <v>0</v>
      </c>
      <c r="W10" s="25"/>
      <c r="X10" s="25"/>
      <c r="Y10" s="25"/>
      <c r="Z10" s="25">
        <v>0</v>
      </c>
      <c r="AA10" s="25">
        <v>0</v>
      </c>
      <c r="AB10" s="40"/>
      <c r="AC10" s="25">
        <v>0</v>
      </c>
      <c r="AD10" s="25">
        <v>0</v>
      </c>
      <c r="AE10" s="25"/>
      <c r="AF10" s="25">
        <v>19</v>
      </c>
      <c r="AG10" s="25">
        <v>0</v>
      </c>
      <c r="AH10" s="25">
        <v>0</v>
      </c>
      <c r="AI10" s="25">
        <v>8</v>
      </c>
      <c r="AJ10" s="25"/>
      <c r="AK10" s="25">
        <v>0</v>
      </c>
      <c r="AL10" s="25"/>
      <c r="AM10" s="25">
        <v>0</v>
      </c>
      <c r="AN10" s="25">
        <v>3</v>
      </c>
      <c r="AO10" s="55">
        <v>0</v>
      </c>
    </row>
    <row r="11" spans="1:41" ht="32.25" customHeight="1" thickBot="1" x14ac:dyDescent="0.35">
      <c r="A11" s="3" t="s">
        <v>45</v>
      </c>
      <c r="B11" s="6">
        <f t="shared" si="0"/>
        <v>98</v>
      </c>
      <c r="C11" s="25">
        <v>0</v>
      </c>
      <c r="D11" s="30">
        <v>0</v>
      </c>
      <c r="E11" s="25"/>
      <c r="F11" s="40"/>
      <c r="G11" s="25"/>
      <c r="H11" s="25">
        <v>11</v>
      </c>
      <c r="I11" s="25">
        <v>3</v>
      </c>
      <c r="J11" s="25"/>
      <c r="K11" s="25">
        <v>0</v>
      </c>
      <c r="L11" s="25">
        <v>0</v>
      </c>
      <c r="M11" s="25">
        <v>0</v>
      </c>
      <c r="N11" s="25"/>
      <c r="O11" s="25">
        <v>0</v>
      </c>
      <c r="P11" s="55">
        <v>0</v>
      </c>
      <c r="Q11" s="25">
        <v>1</v>
      </c>
      <c r="R11" s="40"/>
      <c r="S11" s="40"/>
      <c r="T11" s="25">
        <v>67</v>
      </c>
      <c r="U11" s="25">
        <v>0</v>
      </c>
      <c r="V11" s="25">
        <v>0</v>
      </c>
      <c r="W11" s="25"/>
      <c r="X11" s="25"/>
      <c r="Y11" s="25"/>
      <c r="Z11" s="25">
        <v>0</v>
      </c>
      <c r="AA11" s="25"/>
      <c r="AB11" s="40"/>
      <c r="AC11" s="25">
        <v>3</v>
      </c>
      <c r="AD11" s="25">
        <v>0</v>
      </c>
      <c r="AE11" s="25">
        <v>5</v>
      </c>
      <c r="AF11" s="25">
        <v>1</v>
      </c>
      <c r="AG11" s="25">
        <v>0</v>
      </c>
      <c r="AH11" s="25"/>
      <c r="AI11" s="25">
        <v>1</v>
      </c>
      <c r="AJ11" s="25">
        <v>3</v>
      </c>
      <c r="AK11" s="25">
        <v>0</v>
      </c>
      <c r="AL11" s="25">
        <v>1</v>
      </c>
      <c r="AM11" s="25">
        <v>0</v>
      </c>
      <c r="AN11" s="25"/>
      <c r="AO11" s="55">
        <v>2</v>
      </c>
    </row>
    <row r="12" spans="1:41" ht="32.25" customHeight="1" thickBot="1" x14ac:dyDescent="0.35">
      <c r="A12" s="3" t="s">
        <v>46</v>
      </c>
      <c r="B12" s="6">
        <f t="shared" si="0"/>
        <v>512</v>
      </c>
      <c r="C12" s="25">
        <v>7</v>
      </c>
      <c r="D12" s="30">
        <v>2</v>
      </c>
      <c r="E12" s="25"/>
      <c r="F12" s="40"/>
      <c r="G12" s="25">
        <v>8</v>
      </c>
      <c r="H12" s="25">
        <v>0</v>
      </c>
      <c r="I12" s="25">
        <v>70</v>
      </c>
      <c r="J12" s="25">
        <v>3</v>
      </c>
      <c r="K12" s="25">
        <v>6</v>
      </c>
      <c r="L12" s="25">
        <v>0</v>
      </c>
      <c r="M12" s="25">
        <v>3</v>
      </c>
      <c r="N12" s="25">
        <v>13</v>
      </c>
      <c r="O12" s="25">
        <v>30</v>
      </c>
      <c r="P12" s="55">
        <v>2</v>
      </c>
      <c r="Q12" s="25">
        <v>4</v>
      </c>
      <c r="R12" s="46"/>
      <c r="S12" s="40"/>
      <c r="T12" s="25">
        <v>13</v>
      </c>
      <c r="U12" s="25">
        <v>2</v>
      </c>
      <c r="V12" s="25">
        <v>0</v>
      </c>
      <c r="W12" s="25"/>
      <c r="X12" s="25">
        <v>7</v>
      </c>
      <c r="Y12" s="25"/>
      <c r="Z12" s="25">
        <v>1</v>
      </c>
      <c r="AA12" s="25">
        <v>0</v>
      </c>
      <c r="AB12" s="40"/>
      <c r="AC12" s="25">
        <v>5</v>
      </c>
      <c r="AD12" s="25">
        <v>2</v>
      </c>
      <c r="AE12" s="25">
        <v>7</v>
      </c>
      <c r="AF12" s="25">
        <v>13</v>
      </c>
      <c r="AG12" s="25">
        <v>0</v>
      </c>
      <c r="AH12" s="25">
        <v>0</v>
      </c>
      <c r="AI12" s="25">
        <v>3</v>
      </c>
      <c r="AJ12" s="25">
        <v>1</v>
      </c>
      <c r="AK12" s="25">
        <v>269</v>
      </c>
      <c r="AL12" s="25"/>
      <c r="AM12" s="25">
        <v>3</v>
      </c>
      <c r="AN12" s="25">
        <v>32</v>
      </c>
      <c r="AO12" s="55">
        <v>6</v>
      </c>
    </row>
    <row r="13" spans="1:41" ht="27.75" customHeight="1" thickBot="1" x14ac:dyDescent="0.35">
      <c r="A13" s="3" t="s">
        <v>70</v>
      </c>
      <c r="B13" s="6">
        <f t="shared" si="0"/>
        <v>251</v>
      </c>
      <c r="C13" s="25">
        <v>7</v>
      </c>
      <c r="D13" s="30">
        <v>3</v>
      </c>
      <c r="E13" s="25"/>
      <c r="F13" s="40"/>
      <c r="G13" s="25">
        <v>1</v>
      </c>
      <c r="H13" s="25">
        <v>6</v>
      </c>
      <c r="I13" s="25">
        <v>5</v>
      </c>
      <c r="J13" s="25">
        <v>1</v>
      </c>
      <c r="K13" s="25">
        <v>17</v>
      </c>
      <c r="L13" s="25">
        <v>0</v>
      </c>
      <c r="M13" s="25">
        <v>9</v>
      </c>
      <c r="N13" s="25">
        <v>26</v>
      </c>
      <c r="O13" s="25">
        <v>30</v>
      </c>
      <c r="P13" s="55">
        <v>0</v>
      </c>
      <c r="Q13" s="25">
        <v>4</v>
      </c>
      <c r="R13" s="46"/>
      <c r="S13" s="40"/>
      <c r="T13" s="25">
        <v>21</v>
      </c>
      <c r="U13" s="25">
        <v>2</v>
      </c>
      <c r="V13" s="25">
        <v>0</v>
      </c>
      <c r="W13" s="25"/>
      <c r="X13" s="25"/>
      <c r="Y13" s="25"/>
      <c r="Z13" s="25">
        <v>0</v>
      </c>
      <c r="AA13" s="25">
        <v>1</v>
      </c>
      <c r="AB13" s="40"/>
      <c r="AC13" s="25">
        <v>2</v>
      </c>
      <c r="AD13" s="25">
        <v>27</v>
      </c>
      <c r="AE13" s="25">
        <v>10</v>
      </c>
      <c r="AF13" s="25">
        <v>10</v>
      </c>
      <c r="AG13" s="25">
        <v>3</v>
      </c>
      <c r="AH13" s="25">
        <v>0</v>
      </c>
      <c r="AI13" s="25">
        <v>1</v>
      </c>
      <c r="AJ13" s="25">
        <v>1</v>
      </c>
      <c r="AK13" s="25">
        <v>49</v>
      </c>
      <c r="AL13" s="25">
        <v>3</v>
      </c>
      <c r="AM13" s="25">
        <v>4</v>
      </c>
      <c r="AN13" s="25">
        <v>4</v>
      </c>
      <c r="AO13" s="55">
        <v>4</v>
      </c>
    </row>
    <row r="14" spans="1:41" ht="27.75" customHeight="1" thickBot="1" x14ac:dyDescent="0.35">
      <c r="A14" s="3" t="s">
        <v>48</v>
      </c>
      <c r="B14" s="6">
        <f t="shared" si="0"/>
        <v>837</v>
      </c>
      <c r="C14" s="25">
        <v>37</v>
      </c>
      <c r="D14" s="30">
        <v>1</v>
      </c>
      <c r="E14" s="25"/>
      <c r="F14" s="40"/>
      <c r="G14" s="25"/>
      <c r="H14" s="25">
        <v>13</v>
      </c>
      <c r="I14" s="25">
        <v>8</v>
      </c>
      <c r="J14" s="25">
        <v>2</v>
      </c>
      <c r="K14" s="25"/>
      <c r="L14" s="25">
        <v>7</v>
      </c>
      <c r="M14" s="25">
        <v>0</v>
      </c>
      <c r="N14" s="25">
        <v>21</v>
      </c>
      <c r="O14" s="25">
        <v>177</v>
      </c>
      <c r="P14" s="55">
        <v>2</v>
      </c>
      <c r="Q14" s="25">
        <v>11</v>
      </c>
      <c r="R14" s="40"/>
      <c r="S14" s="40"/>
      <c r="T14" s="25">
        <v>38</v>
      </c>
      <c r="U14" s="25">
        <v>6</v>
      </c>
      <c r="V14" s="25">
        <v>15</v>
      </c>
      <c r="W14" s="25">
        <v>1</v>
      </c>
      <c r="X14" s="25"/>
      <c r="Y14" s="25"/>
      <c r="Z14" s="25">
        <v>0</v>
      </c>
      <c r="AA14" s="25">
        <v>1</v>
      </c>
      <c r="AB14" s="40"/>
      <c r="AC14" s="25">
        <v>57</v>
      </c>
      <c r="AD14" s="25">
        <v>199</v>
      </c>
      <c r="AE14" s="25">
        <v>3</v>
      </c>
      <c r="AF14" s="25">
        <v>26</v>
      </c>
      <c r="AG14" s="25">
        <v>2</v>
      </c>
      <c r="AH14" s="25">
        <v>0</v>
      </c>
      <c r="AI14" s="25">
        <v>4</v>
      </c>
      <c r="AJ14" s="25"/>
      <c r="AK14" s="25">
        <v>11</v>
      </c>
      <c r="AL14" s="25">
        <v>4</v>
      </c>
      <c r="AM14" s="25">
        <v>129</v>
      </c>
      <c r="AN14" s="25">
        <v>59</v>
      </c>
      <c r="AO14" s="55">
        <v>3</v>
      </c>
    </row>
    <row r="15" spans="1:41" ht="30" customHeight="1" thickBot="1" x14ac:dyDescent="0.35">
      <c r="A15" s="3" t="s">
        <v>49</v>
      </c>
      <c r="B15" s="6">
        <f t="shared" si="0"/>
        <v>76</v>
      </c>
      <c r="C15" s="25">
        <v>0</v>
      </c>
      <c r="D15" s="30">
        <v>0</v>
      </c>
      <c r="E15" s="25"/>
      <c r="F15" s="40"/>
      <c r="G15" s="25"/>
      <c r="H15" s="25">
        <v>1</v>
      </c>
      <c r="I15" s="25"/>
      <c r="J15" s="25"/>
      <c r="K15" s="25"/>
      <c r="L15" s="25">
        <v>0</v>
      </c>
      <c r="M15" s="25">
        <v>0</v>
      </c>
      <c r="N15" s="25">
        <v>26</v>
      </c>
      <c r="O15" s="25">
        <v>6</v>
      </c>
      <c r="P15" s="55">
        <v>0</v>
      </c>
      <c r="Q15" s="25"/>
      <c r="R15" s="40"/>
      <c r="S15" s="40"/>
      <c r="T15" s="25">
        <v>22</v>
      </c>
      <c r="U15" s="25">
        <v>0</v>
      </c>
      <c r="V15" s="25">
        <v>0</v>
      </c>
      <c r="W15" s="25"/>
      <c r="X15" s="25"/>
      <c r="Y15" s="25"/>
      <c r="Z15" s="25">
        <v>0</v>
      </c>
      <c r="AA15" s="25">
        <v>0</v>
      </c>
      <c r="AB15" s="40"/>
      <c r="AC15" s="25">
        <v>0</v>
      </c>
      <c r="AD15" s="25">
        <v>0</v>
      </c>
      <c r="AE15" s="25"/>
      <c r="AF15" s="25">
        <v>15</v>
      </c>
      <c r="AG15" s="25">
        <v>1</v>
      </c>
      <c r="AH15" s="25"/>
      <c r="AI15" s="25">
        <v>0</v>
      </c>
      <c r="AJ15" s="25"/>
      <c r="AK15" s="25">
        <v>0</v>
      </c>
      <c r="AL15" s="25"/>
      <c r="AM15" s="25">
        <v>1</v>
      </c>
      <c r="AN15" s="25">
        <v>4</v>
      </c>
      <c r="AO15" s="55">
        <v>0</v>
      </c>
    </row>
    <row r="16" spans="1:41" ht="36.75" customHeight="1" thickBot="1" x14ac:dyDescent="0.35">
      <c r="A16" s="3" t="s">
        <v>50</v>
      </c>
      <c r="B16" s="6">
        <f t="shared" si="0"/>
        <v>180</v>
      </c>
      <c r="C16" s="25">
        <v>2</v>
      </c>
      <c r="D16" s="30">
        <v>0</v>
      </c>
      <c r="E16" s="25"/>
      <c r="F16" s="40"/>
      <c r="G16" s="25"/>
      <c r="H16" s="25">
        <v>5</v>
      </c>
      <c r="I16" s="25"/>
      <c r="J16" s="25"/>
      <c r="K16" s="25">
        <v>0</v>
      </c>
      <c r="L16" s="25">
        <v>1</v>
      </c>
      <c r="M16" s="25">
        <v>3</v>
      </c>
      <c r="N16" s="25"/>
      <c r="O16" s="25"/>
      <c r="P16" s="55">
        <v>0</v>
      </c>
      <c r="Q16" s="25"/>
      <c r="R16" s="40"/>
      <c r="S16" s="40"/>
      <c r="T16" s="25">
        <v>8</v>
      </c>
      <c r="U16" s="25">
        <v>0</v>
      </c>
      <c r="V16" s="25">
        <v>25</v>
      </c>
      <c r="W16" s="25"/>
      <c r="X16" s="25"/>
      <c r="Y16" s="25"/>
      <c r="Z16" s="25">
        <v>0</v>
      </c>
      <c r="AA16" s="25">
        <v>2</v>
      </c>
      <c r="AB16" s="40"/>
      <c r="AC16" s="25">
        <v>17</v>
      </c>
      <c r="AD16" s="25">
        <v>0</v>
      </c>
      <c r="AE16" s="25">
        <v>5</v>
      </c>
      <c r="AF16" s="25">
        <v>57</v>
      </c>
      <c r="AG16" s="25"/>
      <c r="AH16" s="25">
        <v>0</v>
      </c>
      <c r="AI16" s="25">
        <v>2</v>
      </c>
      <c r="AJ16" s="25"/>
      <c r="AK16" s="25">
        <v>0</v>
      </c>
      <c r="AL16" s="25"/>
      <c r="AM16" s="25">
        <v>25</v>
      </c>
      <c r="AN16" s="25">
        <v>7</v>
      </c>
      <c r="AO16" s="55">
        <v>21</v>
      </c>
    </row>
    <row r="17" spans="1:41" ht="27.75" customHeight="1" thickBot="1" x14ac:dyDescent="0.35">
      <c r="A17" s="3" t="s">
        <v>51</v>
      </c>
      <c r="B17" s="6">
        <f t="shared" si="0"/>
        <v>1039</v>
      </c>
      <c r="C17" s="25">
        <v>15</v>
      </c>
      <c r="D17" s="30"/>
      <c r="E17" s="25"/>
      <c r="F17" s="40"/>
      <c r="G17" s="25">
        <v>3</v>
      </c>
      <c r="H17" s="25">
        <v>10</v>
      </c>
      <c r="I17" s="25"/>
      <c r="J17" s="25"/>
      <c r="K17" s="25"/>
      <c r="L17" s="25"/>
      <c r="M17" s="25">
        <v>5</v>
      </c>
      <c r="N17" s="25">
        <v>0</v>
      </c>
      <c r="O17" s="25">
        <v>46</v>
      </c>
      <c r="P17" s="55">
        <v>36</v>
      </c>
      <c r="Q17" s="25">
        <v>228</v>
      </c>
      <c r="R17" s="40"/>
      <c r="S17" s="40"/>
      <c r="T17" s="25">
        <v>11</v>
      </c>
      <c r="U17" s="25">
        <v>0</v>
      </c>
      <c r="V17" s="25">
        <v>1</v>
      </c>
      <c r="W17" s="25">
        <v>1</v>
      </c>
      <c r="X17" s="25"/>
      <c r="Y17" s="25">
        <v>28</v>
      </c>
      <c r="Z17" s="25">
        <v>69</v>
      </c>
      <c r="AA17" s="25">
        <v>102</v>
      </c>
      <c r="AB17" s="40"/>
      <c r="AC17" s="25">
        <v>32</v>
      </c>
      <c r="AD17" s="25">
        <v>0</v>
      </c>
      <c r="AE17" s="25">
        <v>114</v>
      </c>
      <c r="AF17" s="25">
        <v>180</v>
      </c>
      <c r="AG17" s="25"/>
      <c r="AH17" s="25">
        <v>4</v>
      </c>
      <c r="AI17" s="25">
        <v>7</v>
      </c>
      <c r="AJ17" s="25"/>
      <c r="AK17" s="25">
        <v>0</v>
      </c>
      <c r="AL17" s="25"/>
      <c r="AM17" s="25">
        <v>96</v>
      </c>
      <c r="AN17" s="25">
        <v>4</v>
      </c>
      <c r="AO17" s="55">
        <v>47</v>
      </c>
    </row>
    <row r="18" spans="1:41" ht="21" customHeight="1" thickBot="1" x14ac:dyDescent="0.35">
      <c r="A18" s="3" t="s">
        <v>52</v>
      </c>
      <c r="B18" s="6">
        <f t="shared" si="0"/>
        <v>1169</v>
      </c>
      <c r="C18" s="25">
        <v>23</v>
      </c>
      <c r="D18" s="30"/>
      <c r="E18" s="25"/>
      <c r="F18" s="40"/>
      <c r="G18" s="25"/>
      <c r="H18" s="25">
        <v>4</v>
      </c>
      <c r="I18" s="25">
        <v>1</v>
      </c>
      <c r="J18" s="25"/>
      <c r="K18" s="25">
        <v>0</v>
      </c>
      <c r="L18" s="25">
        <v>2</v>
      </c>
      <c r="M18" s="25">
        <v>26</v>
      </c>
      <c r="N18" s="25"/>
      <c r="O18" s="25">
        <v>850</v>
      </c>
      <c r="P18" s="55">
        <v>23</v>
      </c>
      <c r="Q18" s="25"/>
      <c r="R18" s="40"/>
      <c r="S18" s="40"/>
      <c r="T18" s="25">
        <v>36</v>
      </c>
      <c r="U18" s="25">
        <v>0</v>
      </c>
      <c r="V18" s="25">
        <v>1</v>
      </c>
      <c r="W18" s="25">
        <v>2</v>
      </c>
      <c r="X18" s="25"/>
      <c r="Y18" s="25"/>
      <c r="Z18" s="25">
        <v>0</v>
      </c>
      <c r="AA18" s="25">
        <v>0</v>
      </c>
      <c r="AB18" s="40"/>
      <c r="AC18" s="25">
        <v>54</v>
      </c>
      <c r="AD18" s="25">
        <v>0</v>
      </c>
      <c r="AE18" s="25">
        <v>3</v>
      </c>
      <c r="AF18" s="25">
        <v>60</v>
      </c>
      <c r="AG18" s="25"/>
      <c r="AH18" s="25">
        <v>1</v>
      </c>
      <c r="AI18" s="25">
        <v>5</v>
      </c>
      <c r="AJ18" s="25"/>
      <c r="AK18" s="25">
        <v>0</v>
      </c>
      <c r="AL18" s="25"/>
      <c r="AM18" s="25">
        <v>65</v>
      </c>
      <c r="AN18" s="25">
        <v>7</v>
      </c>
      <c r="AO18" s="55">
        <v>6</v>
      </c>
    </row>
    <row r="19" spans="1:41" ht="36.75" customHeight="1" thickBot="1" x14ac:dyDescent="0.35">
      <c r="A19" s="3" t="s">
        <v>53</v>
      </c>
      <c r="B19" s="6">
        <f t="shared" si="0"/>
        <v>5818</v>
      </c>
      <c r="C19" s="25">
        <v>101</v>
      </c>
      <c r="D19" s="30"/>
      <c r="E19" s="25"/>
      <c r="F19" s="40"/>
      <c r="G19" s="25">
        <v>2</v>
      </c>
      <c r="H19" s="25">
        <v>4</v>
      </c>
      <c r="I19" s="25"/>
      <c r="J19" s="25"/>
      <c r="K19" s="25">
        <v>0</v>
      </c>
      <c r="L19" s="25"/>
      <c r="M19" s="25">
        <v>37</v>
      </c>
      <c r="N19" s="25"/>
      <c r="O19" s="25">
        <v>4185</v>
      </c>
      <c r="P19" s="55">
        <v>77</v>
      </c>
      <c r="Q19" s="25">
        <v>45</v>
      </c>
      <c r="R19" s="40"/>
      <c r="S19" s="40"/>
      <c r="T19" s="25">
        <v>81</v>
      </c>
      <c r="U19" s="25">
        <v>95</v>
      </c>
      <c r="V19" s="25">
        <v>86</v>
      </c>
      <c r="W19" s="25">
        <v>5</v>
      </c>
      <c r="X19" s="25"/>
      <c r="Y19" s="25"/>
      <c r="Z19" s="25">
        <v>0</v>
      </c>
      <c r="AA19" s="25">
        <v>27</v>
      </c>
      <c r="AB19" s="40"/>
      <c r="AC19" s="25">
        <v>173</v>
      </c>
      <c r="AD19" s="25">
        <v>0</v>
      </c>
      <c r="AE19" s="25">
        <v>29</v>
      </c>
      <c r="AF19" s="25">
        <v>493</v>
      </c>
      <c r="AG19" s="25"/>
      <c r="AH19" s="25">
        <v>23</v>
      </c>
      <c r="AI19" s="25">
        <v>41</v>
      </c>
      <c r="AJ19" s="25"/>
      <c r="AK19" s="25">
        <v>0</v>
      </c>
      <c r="AL19" s="25"/>
      <c r="AM19" s="25">
        <v>144</v>
      </c>
      <c r="AN19" s="25">
        <v>61</v>
      </c>
      <c r="AO19" s="55">
        <v>109</v>
      </c>
    </row>
    <row r="20" spans="1:41" ht="15" thickBot="1" x14ac:dyDescent="0.35">
      <c r="A20" s="4" t="s">
        <v>54</v>
      </c>
      <c r="B20" s="8">
        <f t="shared" si="0"/>
        <v>18965</v>
      </c>
      <c r="C20" s="26">
        <f t="shared" ref="C20:Q20" si="1">SUM(C3:C19)</f>
        <v>333</v>
      </c>
      <c r="D20" s="31">
        <f t="shared" si="1"/>
        <v>66</v>
      </c>
      <c r="E20" s="26">
        <f t="shared" si="1"/>
        <v>22</v>
      </c>
      <c r="F20" s="41">
        <f t="shared" si="1"/>
        <v>0</v>
      </c>
      <c r="G20" s="26">
        <f t="shared" si="1"/>
        <v>29</v>
      </c>
      <c r="H20" s="26">
        <f t="shared" si="1"/>
        <v>1940</v>
      </c>
      <c r="I20" s="26">
        <f t="shared" si="1"/>
        <v>777</v>
      </c>
      <c r="J20" s="26">
        <f t="shared" si="1"/>
        <v>26</v>
      </c>
      <c r="K20" s="37">
        <f t="shared" si="1"/>
        <v>245</v>
      </c>
      <c r="L20" s="26">
        <f t="shared" si="1"/>
        <v>16</v>
      </c>
      <c r="M20" s="26">
        <f t="shared" si="1"/>
        <v>121</v>
      </c>
      <c r="N20" s="31">
        <f t="shared" si="1"/>
        <v>717</v>
      </c>
      <c r="O20" s="26">
        <f t="shared" si="1"/>
        <v>6104</v>
      </c>
      <c r="P20" s="25">
        <f t="shared" si="1"/>
        <v>215</v>
      </c>
      <c r="Q20" s="37">
        <f t="shared" si="1"/>
        <v>600</v>
      </c>
      <c r="R20" s="47">
        <f>SUM(R3:R19)</f>
        <v>0</v>
      </c>
      <c r="S20" s="41"/>
      <c r="T20" s="31">
        <f t="shared" ref="T20:Z20" si="2">SUM(T3:T19)</f>
        <v>672</v>
      </c>
      <c r="U20" s="31">
        <f t="shared" si="2"/>
        <v>163</v>
      </c>
      <c r="V20" s="26">
        <f t="shared" si="2"/>
        <v>205</v>
      </c>
      <c r="W20" s="26">
        <f t="shared" si="2"/>
        <v>10</v>
      </c>
      <c r="X20" s="26">
        <f t="shared" si="2"/>
        <v>24</v>
      </c>
      <c r="Y20" s="26">
        <f t="shared" si="2"/>
        <v>29</v>
      </c>
      <c r="Z20" s="26">
        <f t="shared" si="2"/>
        <v>140</v>
      </c>
      <c r="AA20" s="37">
        <f>SUM(AA3:AA19)</f>
        <v>254</v>
      </c>
      <c r="AB20" s="47">
        <f>SUM(AB3:AB19)</f>
        <v>0</v>
      </c>
      <c r="AC20" s="26">
        <f>SUM(AC3:AC19)</f>
        <v>445</v>
      </c>
      <c r="AD20" s="26">
        <f t="shared" ref="AD20:AO20" si="3">SUM(AD3:AD19)</f>
        <v>289</v>
      </c>
      <c r="AE20" s="26">
        <f t="shared" si="3"/>
        <v>475</v>
      </c>
      <c r="AF20" s="26">
        <f t="shared" si="3"/>
        <v>2588</v>
      </c>
      <c r="AG20" s="26">
        <f t="shared" si="3"/>
        <v>93</v>
      </c>
      <c r="AH20" s="26">
        <f>SUM(AH3:AH19)</f>
        <v>43</v>
      </c>
      <c r="AI20" s="26">
        <f t="shared" si="3"/>
        <v>152</v>
      </c>
      <c r="AJ20" s="26">
        <f t="shared" si="3"/>
        <v>16</v>
      </c>
      <c r="AK20" s="26">
        <f t="shared" si="3"/>
        <v>728</v>
      </c>
      <c r="AL20" s="26">
        <f t="shared" si="3"/>
        <v>42</v>
      </c>
      <c r="AM20" s="37">
        <f t="shared" si="3"/>
        <v>586</v>
      </c>
      <c r="AN20" s="26">
        <f t="shared" si="3"/>
        <v>316</v>
      </c>
      <c r="AO20" s="25">
        <f t="shared" si="3"/>
        <v>484</v>
      </c>
    </row>
    <row r="21" spans="1:41" x14ac:dyDescent="0.3">
      <c r="A21" s="22" t="s">
        <v>65</v>
      </c>
      <c r="B21" s="21">
        <f>(B19/B20)*100</f>
        <v>30.677563933561824</v>
      </c>
      <c r="C21" s="27">
        <f t="shared" ref="C21:AO21" si="4">(C19/C20)*100</f>
        <v>30.33033033033033</v>
      </c>
      <c r="D21" s="27">
        <f t="shared" si="4"/>
        <v>0</v>
      </c>
      <c r="E21" s="27">
        <f t="shared" si="4"/>
        <v>0</v>
      </c>
      <c r="F21" s="42" t="e">
        <f t="shared" si="4"/>
        <v>#DIV/0!</v>
      </c>
      <c r="G21" s="27">
        <f t="shared" si="4"/>
        <v>6.8965517241379306</v>
      </c>
      <c r="H21" s="27">
        <f t="shared" si="4"/>
        <v>0.2061855670103093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30.578512396694212</v>
      </c>
      <c r="N21" s="27">
        <f t="shared" si="4"/>
        <v>0</v>
      </c>
      <c r="O21" s="27">
        <f t="shared" si="4"/>
        <v>68.561598951507207</v>
      </c>
      <c r="P21" s="27">
        <f t="shared" si="4"/>
        <v>35.813953488372093</v>
      </c>
      <c r="Q21" s="27">
        <f t="shared" si="4"/>
        <v>7.5</v>
      </c>
      <c r="R21" s="42" t="e">
        <f t="shared" si="4"/>
        <v>#DIV/0!</v>
      </c>
      <c r="S21" s="42" t="e">
        <f t="shared" si="4"/>
        <v>#DIV/0!</v>
      </c>
      <c r="T21" s="27">
        <f t="shared" si="4"/>
        <v>12.053571428571429</v>
      </c>
      <c r="U21" s="27">
        <f t="shared" si="4"/>
        <v>58.282208588957054</v>
      </c>
      <c r="V21" s="27">
        <f t="shared" si="4"/>
        <v>41.951219512195124</v>
      </c>
      <c r="W21" s="27">
        <f t="shared" si="4"/>
        <v>50</v>
      </c>
      <c r="X21" s="27">
        <f t="shared" si="4"/>
        <v>0</v>
      </c>
      <c r="Y21" s="27">
        <f t="shared" si="4"/>
        <v>0</v>
      </c>
      <c r="Z21" s="27">
        <f t="shared" si="4"/>
        <v>0</v>
      </c>
      <c r="AA21" s="27">
        <f t="shared" si="4"/>
        <v>10.62992125984252</v>
      </c>
      <c r="AB21" s="42" t="e">
        <f t="shared" si="4"/>
        <v>#DIV/0!</v>
      </c>
      <c r="AC21" s="27">
        <f t="shared" si="4"/>
        <v>38.876404494382022</v>
      </c>
      <c r="AD21" s="27">
        <f t="shared" si="4"/>
        <v>0</v>
      </c>
      <c r="AE21" s="27">
        <f t="shared" si="4"/>
        <v>6.1052631578947363</v>
      </c>
      <c r="AF21" s="27">
        <f t="shared" si="4"/>
        <v>19.049459041731069</v>
      </c>
      <c r="AG21" s="27">
        <f t="shared" si="4"/>
        <v>0</v>
      </c>
      <c r="AH21" s="27">
        <f t="shared" si="4"/>
        <v>53.488372093023251</v>
      </c>
      <c r="AI21" s="27">
        <f t="shared" si="4"/>
        <v>26.973684210526315</v>
      </c>
      <c r="AJ21" s="27">
        <f t="shared" si="4"/>
        <v>0</v>
      </c>
      <c r="AK21" s="27">
        <f t="shared" si="4"/>
        <v>0</v>
      </c>
      <c r="AL21" s="27">
        <f t="shared" si="4"/>
        <v>0</v>
      </c>
      <c r="AM21" s="27">
        <f t="shared" si="4"/>
        <v>24.573378839590443</v>
      </c>
      <c r="AN21" s="27">
        <f t="shared" si="4"/>
        <v>19.303797468354432</v>
      </c>
      <c r="AO21" s="27">
        <f t="shared" si="4"/>
        <v>22.520661157024794</v>
      </c>
    </row>
    <row r="22" spans="1:41" ht="19.2" x14ac:dyDescent="0.3">
      <c r="A22" s="9" t="s">
        <v>59</v>
      </c>
    </row>
    <row r="23" spans="1:41" x14ac:dyDescent="0.3">
      <c r="A23" s="10" t="s">
        <v>54</v>
      </c>
      <c r="B23" s="11">
        <f>B20-B19</f>
        <v>13147</v>
      </c>
      <c r="C23" s="28">
        <f>C20-C19</f>
        <v>232</v>
      </c>
      <c r="D23" s="35">
        <f>D20-D19</f>
        <v>66</v>
      </c>
      <c r="E23" s="28">
        <f t="shared" ref="E23:AO23" si="5">E20-E19</f>
        <v>22</v>
      </c>
      <c r="F23" s="43">
        <f t="shared" si="5"/>
        <v>0</v>
      </c>
      <c r="G23" s="28">
        <f t="shared" si="5"/>
        <v>27</v>
      </c>
      <c r="H23" s="28">
        <f t="shared" si="5"/>
        <v>1936</v>
      </c>
      <c r="I23" s="28">
        <f t="shared" si="5"/>
        <v>777</v>
      </c>
      <c r="J23" s="28">
        <f t="shared" si="5"/>
        <v>26</v>
      </c>
      <c r="K23" s="28">
        <f t="shared" si="5"/>
        <v>245</v>
      </c>
      <c r="L23" s="28">
        <f t="shared" si="5"/>
        <v>16</v>
      </c>
      <c r="M23" s="28">
        <f t="shared" si="5"/>
        <v>84</v>
      </c>
      <c r="N23" s="28">
        <f t="shared" si="5"/>
        <v>717</v>
      </c>
      <c r="O23" s="28">
        <f t="shared" si="5"/>
        <v>1919</v>
      </c>
      <c r="P23" s="53">
        <f t="shared" si="5"/>
        <v>138</v>
      </c>
      <c r="Q23" s="28">
        <f t="shared" si="5"/>
        <v>555</v>
      </c>
      <c r="R23" s="43">
        <f t="shared" si="5"/>
        <v>0</v>
      </c>
      <c r="S23" s="43">
        <f t="shared" si="5"/>
        <v>0</v>
      </c>
      <c r="T23" s="28">
        <f t="shared" si="5"/>
        <v>591</v>
      </c>
      <c r="U23" s="28">
        <f t="shared" si="5"/>
        <v>68</v>
      </c>
      <c r="V23" s="28">
        <f t="shared" si="5"/>
        <v>119</v>
      </c>
      <c r="W23" s="28">
        <f t="shared" si="5"/>
        <v>5</v>
      </c>
      <c r="X23" s="28">
        <f t="shared" si="5"/>
        <v>24</v>
      </c>
      <c r="Y23" s="28">
        <f t="shared" si="5"/>
        <v>29</v>
      </c>
      <c r="Z23" s="28">
        <f t="shared" si="5"/>
        <v>140</v>
      </c>
      <c r="AA23" s="28">
        <f t="shared" si="5"/>
        <v>227</v>
      </c>
      <c r="AB23" s="43">
        <f t="shared" si="5"/>
        <v>0</v>
      </c>
      <c r="AC23" s="28">
        <f t="shared" si="5"/>
        <v>272</v>
      </c>
      <c r="AD23" s="28">
        <f t="shared" si="5"/>
        <v>289</v>
      </c>
      <c r="AE23" s="28">
        <f t="shared" si="5"/>
        <v>446</v>
      </c>
      <c r="AF23" s="28">
        <f t="shared" si="5"/>
        <v>2095</v>
      </c>
      <c r="AG23" s="28">
        <f t="shared" si="5"/>
        <v>93</v>
      </c>
      <c r="AH23" s="28">
        <f t="shared" si="5"/>
        <v>20</v>
      </c>
      <c r="AI23" s="28">
        <f t="shared" si="5"/>
        <v>111</v>
      </c>
      <c r="AJ23" s="28">
        <f t="shared" si="5"/>
        <v>16</v>
      </c>
      <c r="AK23" s="28">
        <f t="shared" si="5"/>
        <v>728</v>
      </c>
      <c r="AL23" s="28">
        <f t="shared" si="5"/>
        <v>42</v>
      </c>
      <c r="AM23" s="28">
        <f t="shared" si="5"/>
        <v>442</v>
      </c>
      <c r="AN23" s="28">
        <f t="shared" si="5"/>
        <v>255</v>
      </c>
      <c r="AO23" s="53">
        <f t="shared" si="5"/>
        <v>375</v>
      </c>
    </row>
    <row r="25" spans="1:41" x14ac:dyDescent="0.3">
      <c r="F25" s="44" t="s">
        <v>62</v>
      </c>
      <c r="G25" s="32"/>
      <c r="H25" s="29" t="s">
        <v>64</v>
      </c>
      <c r="R25" s="39" t="s">
        <v>63</v>
      </c>
      <c r="S25" s="39" t="s">
        <v>63</v>
      </c>
      <c r="U25" s="32" t="s">
        <v>66</v>
      </c>
      <c r="AB25" s="48" t="s">
        <v>63</v>
      </c>
      <c r="AJ25" s="29" t="s">
        <v>69</v>
      </c>
    </row>
    <row r="26" spans="1:41" x14ac:dyDescent="0.3">
      <c r="C26" s="36" t="s">
        <v>67</v>
      </c>
      <c r="D26" s="36"/>
      <c r="E26" s="36"/>
      <c r="F26" s="45"/>
      <c r="G26" s="36"/>
    </row>
    <row r="27" spans="1:41" x14ac:dyDescent="0.3">
      <c r="C27" s="23" t="s">
        <v>68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3"/>
  <sheetViews>
    <sheetView zoomScale="80" zoomScaleNormal="80" workbookViewId="0">
      <pane ySplit="1056" activePane="bottomLeft"/>
      <selection sqref="A1:XFD1048576"/>
      <selection pane="bottomLeft" activeCell="B6" sqref="B6"/>
    </sheetView>
  </sheetViews>
  <sheetFormatPr defaultColWidth="9.33203125" defaultRowHeight="14.4" x14ac:dyDescent="0.3"/>
  <cols>
    <col min="1" max="1" width="26.33203125" customWidth="1"/>
    <col min="2" max="2" width="10" bestFit="1" customWidth="1"/>
    <col min="4" max="4" width="9.33203125" style="18"/>
  </cols>
  <sheetData>
    <row r="1" spans="1:41" ht="26.4" thickBot="1" x14ac:dyDescent="0.55000000000000004">
      <c r="A1" s="20" t="s">
        <v>60</v>
      </c>
    </row>
    <row r="2" spans="1:41" ht="21" thickBot="1" x14ac:dyDescent="0.35">
      <c r="A2" s="1" t="s">
        <v>0</v>
      </c>
      <c r="B2" s="2" t="s">
        <v>1</v>
      </c>
      <c r="C2" s="2" t="s">
        <v>2</v>
      </c>
      <c r="D2" s="17" t="s">
        <v>3</v>
      </c>
      <c r="E2" s="2" t="s">
        <v>4</v>
      </c>
      <c r="F2" s="2" t="s">
        <v>5</v>
      </c>
      <c r="G2" s="2" t="s">
        <v>55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58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57</v>
      </c>
      <c r="AO2" s="2" t="s">
        <v>56</v>
      </c>
    </row>
    <row r="3" spans="1:41" ht="33" customHeight="1" thickBot="1" x14ac:dyDescent="0.35">
      <c r="A3" s="5" t="s">
        <v>37</v>
      </c>
      <c r="B3" s="6">
        <f t="shared" ref="B3:B20" si="0">SUM(C3:AO3)</f>
        <v>129</v>
      </c>
      <c r="C3" s="6">
        <v>0</v>
      </c>
      <c r="D3" s="15">
        <v>0</v>
      </c>
      <c r="E3" s="6"/>
      <c r="F3" s="6">
        <v>25</v>
      </c>
      <c r="G3" s="6">
        <v>0</v>
      </c>
      <c r="H3" s="6">
        <v>0</v>
      </c>
      <c r="I3" s="6">
        <v>5</v>
      </c>
      <c r="J3" s="6">
        <v>5</v>
      </c>
      <c r="K3" s="6">
        <v>7</v>
      </c>
      <c r="L3" s="6">
        <v>6</v>
      </c>
      <c r="M3" s="6">
        <v>2</v>
      </c>
      <c r="N3" s="6">
        <v>1</v>
      </c>
      <c r="O3" s="6">
        <v>15</v>
      </c>
      <c r="P3" s="6">
        <v>0</v>
      </c>
      <c r="Q3" s="6">
        <v>1</v>
      </c>
      <c r="R3" s="6">
        <v>1</v>
      </c>
      <c r="S3" s="6"/>
      <c r="T3" s="6">
        <v>5</v>
      </c>
      <c r="U3" s="6">
        <v>0</v>
      </c>
      <c r="V3" s="6"/>
      <c r="W3" s="6">
        <v>0</v>
      </c>
      <c r="X3" s="6"/>
      <c r="Y3" s="6">
        <v>2</v>
      </c>
      <c r="Z3" s="6">
        <v>0</v>
      </c>
      <c r="AA3" s="6"/>
      <c r="AB3" s="6"/>
      <c r="AC3" s="6">
        <v>8</v>
      </c>
      <c r="AD3" s="6">
        <v>4</v>
      </c>
      <c r="AE3" s="6">
        <v>0</v>
      </c>
      <c r="AF3" s="6">
        <v>2</v>
      </c>
      <c r="AG3" s="6">
        <v>0</v>
      </c>
      <c r="AH3" s="6"/>
      <c r="AI3" s="6">
        <v>0</v>
      </c>
      <c r="AJ3" s="6">
        <v>0</v>
      </c>
      <c r="AK3" s="6">
        <v>32</v>
      </c>
      <c r="AL3" s="6">
        <v>7</v>
      </c>
      <c r="AM3" s="6">
        <v>0</v>
      </c>
      <c r="AN3" s="6">
        <v>1</v>
      </c>
      <c r="AO3" s="6">
        <v>0</v>
      </c>
    </row>
    <row r="4" spans="1:41" ht="15" thickBot="1" x14ac:dyDescent="0.35">
      <c r="A4" s="7" t="s">
        <v>38</v>
      </c>
      <c r="B4" s="6">
        <f t="shared" si="0"/>
        <v>620</v>
      </c>
      <c r="C4" s="6">
        <v>75</v>
      </c>
      <c r="D4" s="15">
        <v>1</v>
      </c>
      <c r="E4" s="6"/>
      <c r="F4" s="6">
        <v>0</v>
      </c>
      <c r="G4" s="6">
        <v>3</v>
      </c>
      <c r="H4" s="6">
        <v>3</v>
      </c>
      <c r="I4" s="6">
        <v>2</v>
      </c>
      <c r="J4" s="6">
        <v>2</v>
      </c>
      <c r="K4" s="6">
        <v>1</v>
      </c>
      <c r="L4" s="6"/>
      <c r="M4" s="6">
        <v>0</v>
      </c>
      <c r="N4" s="6">
        <v>2</v>
      </c>
      <c r="O4" s="6">
        <v>17</v>
      </c>
      <c r="P4" s="6">
        <v>15</v>
      </c>
      <c r="Q4" s="6">
        <v>0</v>
      </c>
      <c r="R4" s="6">
        <v>1</v>
      </c>
      <c r="S4" s="6"/>
      <c r="T4" s="6">
        <v>20</v>
      </c>
      <c r="U4" s="6">
        <v>0</v>
      </c>
      <c r="V4" s="6">
        <v>6</v>
      </c>
      <c r="W4" s="6">
        <v>0</v>
      </c>
      <c r="X4" s="6">
        <v>2</v>
      </c>
      <c r="Y4" s="6">
        <v>1</v>
      </c>
      <c r="Z4" s="6">
        <v>0</v>
      </c>
      <c r="AA4" s="6">
        <v>3</v>
      </c>
      <c r="AB4" s="6"/>
      <c r="AC4" s="6">
        <v>5</v>
      </c>
      <c r="AD4" s="6">
        <v>0</v>
      </c>
      <c r="AE4" s="6">
        <v>2</v>
      </c>
      <c r="AF4" s="6">
        <v>196</v>
      </c>
      <c r="AG4" s="6">
        <v>15</v>
      </c>
      <c r="AH4" s="6"/>
      <c r="AI4" s="6">
        <v>0</v>
      </c>
      <c r="AJ4" s="6">
        <v>1</v>
      </c>
      <c r="AK4" s="6">
        <v>5</v>
      </c>
      <c r="AL4" s="6">
        <v>5</v>
      </c>
      <c r="AM4" s="6">
        <v>0</v>
      </c>
      <c r="AN4" s="6">
        <v>5</v>
      </c>
      <c r="AO4" s="6">
        <v>232</v>
      </c>
    </row>
    <row r="5" spans="1:41" ht="39" customHeight="1" thickBot="1" x14ac:dyDescent="0.35">
      <c r="A5" s="5" t="s">
        <v>39</v>
      </c>
      <c r="B5" s="6">
        <f t="shared" si="0"/>
        <v>1101</v>
      </c>
      <c r="C5" s="6">
        <v>76</v>
      </c>
      <c r="D5" s="15">
        <v>6</v>
      </c>
      <c r="E5" s="6"/>
      <c r="F5" s="6">
        <v>28</v>
      </c>
      <c r="G5" s="6">
        <v>1</v>
      </c>
      <c r="H5" s="6">
        <v>15</v>
      </c>
      <c r="I5" s="6">
        <v>4</v>
      </c>
      <c r="J5" s="6">
        <v>5</v>
      </c>
      <c r="K5" s="12">
        <v>25</v>
      </c>
      <c r="L5" s="6"/>
      <c r="M5" s="6">
        <v>2</v>
      </c>
      <c r="N5" s="6">
        <v>20</v>
      </c>
      <c r="O5" s="6">
        <v>371</v>
      </c>
      <c r="P5" s="6">
        <v>7</v>
      </c>
      <c r="Q5" s="6">
        <v>70</v>
      </c>
      <c r="R5" s="6">
        <v>6</v>
      </c>
      <c r="S5" s="6"/>
      <c r="T5" s="6">
        <v>10</v>
      </c>
      <c r="U5" s="6">
        <v>19</v>
      </c>
      <c r="V5" s="6">
        <v>7</v>
      </c>
      <c r="W5" s="6">
        <v>1</v>
      </c>
      <c r="X5" s="6">
        <v>5</v>
      </c>
      <c r="Y5" s="6">
        <v>4</v>
      </c>
      <c r="Z5" s="6">
        <v>0</v>
      </c>
      <c r="AA5" s="6">
        <v>9</v>
      </c>
      <c r="AB5" s="6">
        <v>1</v>
      </c>
      <c r="AC5" s="6">
        <v>12</v>
      </c>
      <c r="AD5" s="6">
        <v>6</v>
      </c>
      <c r="AE5" s="6">
        <v>21</v>
      </c>
      <c r="AF5" s="6">
        <v>179</v>
      </c>
      <c r="AG5" s="6">
        <v>5</v>
      </c>
      <c r="AH5" s="6"/>
      <c r="AI5" s="6">
        <v>0</v>
      </c>
      <c r="AJ5" s="6">
        <v>2</v>
      </c>
      <c r="AK5" s="6">
        <v>89</v>
      </c>
      <c r="AL5" s="6">
        <v>23</v>
      </c>
      <c r="AM5" s="6">
        <v>27</v>
      </c>
      <c r="AN5" s="6">
        <v>29</v>
      </c>
      <c r="AO5" s="6">
        <v>16</v>
      </c>
    </row>
    <row r="6" spans="1:41" ht="19.8" thickBot="1" x14ac:dyDescent="0.35">
      <c r="A6" s="7" t="s">
        <v>40</v>
      </c>
      <c r="B6" s="6">
        <f t="shared" si="0"/>
        <v>3797</v>
      </c>
      <c r="C6" s="6">
        <v>8</v>
      </c>
      <c r="D6" s="15">
        <v>30</v>
      </c>
      <c r="E6" s="6">
        <v>69</v>
      </c>
      <c r="F6" s="6">
        <v>149</v>
      </c>
      <c r="G6" s="6">
        <v>4</v>
      </c>
      <c r="H6" s="6">
        <v>81</v>
      </c>
      <c r="I6" s="6">
        <v>19</v>
      </c>
      <c r="J6" s="6">
        <v>9</v>
      </c>
      <c r="K6" s="14">
        <v>90</v>
      </c>
      <c r="L6" s="6">
        <v>2</v>
      </c>
      <c r="M6" s="6">
        <v>24</v>
      </c>
      <c r="N6" s="6">
        <v>404</v>
      </c>
      <c r="O6" s="6">
        <v>67</v>
      </c>
      <c r="P6" s="6">
        <v>6</v>
      </c>
      <c r="Q6" s="6">
        <v>294</v>
      </c>
      <c r="R6" s="6">
        <v>14</v>
      </c>
      <c r="S6" s="6"/>
      <c r="T6" s="6">
        <v>179</v>
      </c>
      <c r="U6" s="15">
        <v>72</v>
      </c>
      <c r="V6" s="6">
        <v>22</v>
      </c>
      <c r="W6" s="6">
        <v>0</v>
      </c>
      <c r="X6" s="6">
        <v>7</v>
      </c>
      <c r="Y6" s="6">
        <v>8</v>
      </c>
      <c r="Z6" s="6">
        <v>23</v>
      </c>
      <c r="AA6" s="6">
        <v>419</v>
      </c>
      <c r="AB6" s="6"/>
      <c r="AC6" s="6">
        <v>26</v>
      </c>
      <c r="AD6" s="6">
        <v>115</v>
      </c>
      <c r="AE6" s="6">
        <v>93</v>
      </c>
      <c r="AF6" s="6">
        <v>993</v>
      </c>
      <c r="AG6" s="6">
        <v>14</v>
      </c>
      <c r="AH6" s="6"/>
      <c r="AI6" s="6">
        <v>26</v>
      </c>
      <c r="AJ6" s="6">
        <v>1</v>
      </c>
      <c r="AK6" s="6">
        <v>308</v>
      </c>
      <c r="AL6" s="6">
        <v>105</v>
      </c>
      <c r="AM6" s="6">
        <v>40</v>
      </c>
      <c r="AN6" s="6">
        <v>51</v>
      </c>
      <c r="AO6" s="6">
        <v>25</v>
      </c>
    </row>
    <row r="7" spans="1:41" ht="25.5" customHeight="1" thickBot="1" x14ac:dyDescent="0.35">
      <c r="A7" s="3" t="s">
        <v>41</v>
      </c>
      <c r="B7" s="6">
        <f t="shared" si="0"/>
        <v>708</v>
      </c>
      <c r="C7" s="6">
        <v>2</v>
      </c>
      <c r="D7" s="15">
        <v>2</v>
      </c>
      <c r="E7" s="6"/>
      <c r="F7" s="6">
        <v>1</v>
      </c>
      <c r="G7" s="6">
        <v>1</v>
      </c>
      <c r="H7" s="6">
        <v>214</v>
      </c>
      <c r="I7" s="6">
        <v>87</v>
      </c>
      <c r="J7" s="6"/>
      <c r="K7" s="12">
        <v>35</v>
      </c>
      <c r="L7" s="6"/>
      <c r="M7" s="6">
        <v>2</v>
      </c>
      <c r="N7" s="6">
        <v>27</v>
      </c>
      <c r="O7" s="6">
        <v>67</v>
      </c>
      <c r="P7" s="6">
        <v>3</v>
      </c>
      <c r="Q7" s="6">
        <v>22</v>
      </c>
      <c r="R7" s="6">
        <v>2</v>
      </c>
      <c r="S7" s="6"/>
      <c r="T7" s="6">
        <v>136</v>
      </c>
      <c r="U7" s="6">
        <v>0</v>
      </c>
      <c r="V7" s="6">
        <v>15</v>
      </c>
      <c r="W7" s="6">
        <v>0</v>
      </c>
      <c r="X7" s="6"/>
      <c r="Y7" s="6"/>
      <c r="Z7" s="6">
        <v>1</v>
      </c>
      <c r="AA7" s="6">
        <v>0</v>
      </c>
      <c r="AB7" s="6"/>
      <c r="AC7" s="6">
        <v>0</v>
      </c>
      <c r="AD7" s="6">
        <v>0</v>
      </c>
      <c r="AE7" s="6">
        <v>1</v>
      </c>
      <c r="AF7" s="6">
        <v>5</v>
      </c>
      <c r="AG7" s="6">
        <v>3</v>
      </c>
      <c r="AH7" s="6">
        <v>4</v>
      </c>
      <c r="AI7" s="6">
        <v>21</v>
      </c>
      <c r="AJ7" s="6">
        <v>1</v>
      </c>
      <c r="AK7" s="6">
        <v>36</v>
      </c>
      <c r="AL7" s="6">
        <v>7</v>
      </c>
      <c r="AM7" s="6">
        <v>5</v>
      </c>
      <c r="AN7" s="6">
        <v>4</v>
      </c>
      <c r="AO7" s="6">
        <v>4</v>
      </c>
    </row>
    <row r="8" spans="1:41" ht="15" thickBot="1" x14ac:dyDescent="0.35">
      <c r="A8" s="3" t="s">
        <v>42</v>
      </c>
      <c r="B8" s="6">
        <f t="shared" si="0"/>
        <v>82</v>
      </c>
      <c r="C8" s="6">
        <v>2</v>
      </c>
      <c r="D8" s="15">
        <v>0</v>
      </c>
      <c r="E8" s="6"/>
      <c r="F8" s="6">
        <v>0</v>
      </c>
      <c r="G8" s="6">
        <v>0</v>
      </c>
      <c r="H8" s="6">
        <v>0</v>
      </c>
      <c r="I8" s="6">
        <v>0</v>
      </c>
      <c r="J8" s="6"/>
      <c r="K8" s="13">
        <v>8</v>
      </c>
      <c r="L8" s="6"/>
      <c r="M8" s="6">
        <v>0</v>
      </c>
      <c r="N8" s="6"/>
      <c r="O8" s="6">
        <v>0</v>
      </c>
      <c r="P8" s="6">
        <v>0</v>
      </c>
      <c r="Q8" s="6">
        <v>5</v>
      </c>
      <c r="R8" s="6">
        <v>0</v>
      </c>
      <c r="S8" s="6"/>
      <c r="T8" s="6">
        <v>6</v>
      </c>
      <c r="U8" s="6">
        <v>0</v>
      </c>
      <c r="V8" s="6">
        <v>0</v>
      </c>
      <c r="W8" s="6">
        <v>0</v>
      </c>
      <c r="X8" s="6"/>
      <c r="Y8" s="6">
        <v>0</v>
      </c>
      <c r="Z8" s="6">
        <v>0</v>
      </c>
      <c r="AA8" s="6"/>
      <c r="AB8" s="6"/>
      <c r="AC8" s="6">
        <v>0</v>
      </c>
      <c r="AD8" s="6">
        <v>0</v>
      </c>
      <c r="AE8" s="6">
        <v>0</v>
      </c>
      <c r="AF8" s="6">
        <v>55</v>
      </c>
      <c r="AG8" s="6">
        <v>2</v>
      </c>
      <c r="AH8" s="6"/>
      <c r="AI8" s="6">
        <v>0</v>
      </c>
      <c r="AJ8" s="6">
        <v>2</v>
      </c>
      <c r="AK8" s="6">
        <v>0</v>
      </c>
      <c r="AL8" s="6">
        <v>0</v>
      </c>
      <c r="AM8" s="6">
        <v>0</v>
      </c>
      <c r="AN8" s="6">
        <v>0</v>
      </c>
      <c r="AO8" s="6">
        <v>2</v>
      </c>
    </row>
    <row r="9" spans="1:41" ht="25.5" customHeight="1" thickBot="1" x14ac:dyDescent="0.35">
      <c r="A9" s="3" t="s">
        <v>43</v>
      </c>
      <c r="B9" s="6">
        <f t="shared" si="0"/>
        <v>1750</v>
      </c>
      <c r="C9" s="6">
        <v>3</v>
      </c>
      <c r="D9" s="15">
        <v>1</v>
      </c>
      <c r="E9" s="6"/>
      <c r="F9" s="6">
        <v>5</v>
      </c>
      <c r="G9" s="6">
        <v>8</v>
      </c>
      <c r="H9" s="6">
        <v>18</v>
      </c>
      <c r="I9" s="6">
        <v>530</v>
      </c>
      <c r="J9" s="6">
        <v>19</v>
      </c>
      <c r="K9" s="13">
        <v>70</v>
      </c>
      <c r="L9" s="6">
        <v>1</v>
      </c>
      <c r="M9" s="6">
        <v>2</v>
      </c>
      <c r="N9" s="6"/>
      <c r="O9" s="6">
        <v>256</v>
      </c>
      <c r="P9" s="6">
        <v>56</v>
      </c>
      <c r="Q9" s="6">
        <v>65</v>
      </c>
      <c r="R9" s="6">
        <v>5</v>
      </c>
      <c r="S9" s="6"/>
      <c r="T9" s="6">
        <v>246</v>
      </c>
      <c r="U9" s="6">
        <v>5</v>
      </c>
      <c r="V9" s="6">
        <v>4</v>
      </c>
      <c r="W9" s="6">
        <v>1</v>
      </c>
      <c r="X9" s="6">
        <v>3</v>
      </c>
      <c r="Y9" s="6"/>
      <c r="Z9" s="6">
        <v>1</v>
      </c>
      <c r="AA9" s="6">
        <v>2</v>
      </c>
      <c r="AB9" s="6"/>
      <c r="AC9" s="6">
        <v>8</v>
      </c>
      <c r="AD9" s="6">
        <v>3</v>
      </c>
      <c r="AE9" s="6">
        <v>5</v>
      </c>
      <c r="AF9" s="6">
        <v>26</v>
      </c>
      <c r="AG9" s="6">
        <v>4</v>
      </c>
      <c r="AH9" s="6">
        <v>1</v>
      </c>
      <c r="AI9" s="6">
        <v>5</v>
      </c>
      <c r="AJ9" s="6">
        <v>2</v>
      </c>
      <c r="AK9" s="6">
        <v>345</v>
      </c>
      <c r="AL9" s="6">
        <v>5</v>
      </c>
      <c r="AM9" s="6">
        <v>3</v>
      </c>
      <c r="AN9" s="6">
        <v>39</v>
      </c>
      <c r="AO9" s="6">
        <v>3</v>
      </c>
    </row>
    <row r="10" spans="1:41" ht="20.25" customHeight="1" thickBot="1" x14ac:dyDescent="0.35">
      <c r="A10" s="3" t="s">
        <v>44</v>
      </c>
      <c r="B10" s="6">
        <f t="shared" si="0"/>
        <v>28</v>
      </c>
      <c r="C10" s="6">
        <v>2</v>
      </c>
      <c r="D10" s="15">
        <v>0</v>
      </c>
      <c r="E10" s="6"/>
      <c r="F10" s="6">
        <v>0</v>
      </c>
      <c r="G10" s="6">
        <v>0</v>
      </c>
      <c r="H10" s="6">
        <v>3</v>
      </c>
      <c r="I10" s="6">
        <v>0</v>
      </c>
      <c r="J10" s="6"/>
      <c r="K10" s="14">
        <v>4</v>
      </c>
      <c r="L10" s="6"/>
      <c r="M10" s="6">
        <v>0</v>
      </c>
      <c r="N10" s="6"/>
      <c r="O10" s="6">
        <v>0</v>
      </c>
      <c r="P10" s="6">
        <v>0</v>
      </c>
      <c r="Q10" s="6">
        <v>0</v>
      </c>
      <c r="R10" s="6">
        <v>0</v>
      </c>
      <c r="S10" s="6"/>
      <c r="T10" s="6">
        <v>1</v>
      </c>
      <c r="U10" s="6">
        <v>0</v>
      </c>
      <c r="V10" s="6">
        <v>0</v>
      </c>
      <c r="W10" s="6">
        <v>0</v>
      </c>
      <c r="X10" s="6"/>
      <c r="Y10" s="6">
        <v>0</v>
      </c>
      <c r="Z10" s="6">
        <v>0</v>
      </c>
      <c r="AA10" s="6"/>
      <c r="AB10" s="6"/>
      <c r="AC10" s="6">
        <v>1</v>
      </c>
      <c r="AD10" s="6">
        <v>0</v>
      </c>
      <c r="AE10" s="6">
        <v>0</v>
      </c>
      <c r="AF10" s="6">
        <v>3</v>
      </c>
      <c r="AG10" s="6">
        <v>0</v>
      </c>
      <c r="AH10" s="6"/>
      <c r="AI10" s="6">
        <v>5</v>
      </c>
      <c r="AJ10" s="6">
        <v>1</v>
      </c>
      <c r="AK10" s="6">
        <v>3</v>
      </c>
      <c r="AL10" s="6">
        <v>0</v>
      </c>
      <c r="AM10" s="6">
        <v>0</v>
      </c>
      <c r="AN10" s="6">
        <v>4</v>
      </c>
      <c r="AO10" s="6">
        <v>1</v>
      </c>
    </row>
    <row r="11" spans="1:41" ht="32.25" customHeight="1" thickBot="1" x14ac:dyDescent="0.35">
      <c r="A11" s="3" t="s">
        <v>45</v>
      </c>
      <c r="B11" s="6">
        <f t="shared" si="0"/>
        <v>111</v>
      </c>
      <c r="C11" s="6">
        <v>0</v>
      </c>
      <c r="D11" s="15">
        <v>0</v>
      </c>
      <c r="E11" s="6"/>
      <c r="F11" s="6">
        <v>1</v>
      </c>
      <c r="G11" s="6">
        <v>0</v>
      </c>
      <c r="H11" s="6">
        <v>90</v>
      </c>
      <c r="I11" s="6">
        <v>0</v>
      </c>
      <c r="J11" s="6"/>
      <c r="K11" s="6">
        <v>0</v>
      </c>
      <c r="L11" s="6"/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/>
      <c r="T11" s="6"/>
      <c r="U11" s="6">
        <v>0</v>
      </c>
      <c r="V11" s="6"/>
      <c r="W11" s="6">
        <v>0</v>
      </c>
      <c r="X11" s="6"/>
      <c r="Y11" s="6">
        <v>0</v>
      </c>
      <c r="Z11" s="6">
        <v>1</v>
      </c>
      <c r="AA11" s="6"/>
      <c r="AB11" s="6"/>
      <c r="AC11" s="6">
        <v>0</v>
      </c>
      <c r="AD11" s="6">
        <v>2</v>
      </c>
      <c r="AE11" s="6">
        <v>10</v>
      </c>
      <c r="AF11" s="6">
        <v>3</v>
      </c>
      <c r="AG11" s="6">
        <v>0</v>
      </c>
      <c r="AH11" s="6"/>
      <c r="AI11" s="6">
        <v>2</v>
      </c>
      <c r="AJ11" s="6">
        <v>0</v>
      </c>
      <c r="AK11" s="6">
        <v>0</v>
      </c>
      <c r="AL11" s="6">
        <v>0</v>
      </c>
      <c r="AM11" s="6">
        <v>0</v>
      </c>
      <c r="AN11" s="6">
        <v>1</v>
      </c>
      <c r="AO11" s="6">
        <v>1</v>
      </c>
    </row>
    <row r="12" spans="1:41" ht="32.25" customHeight="1" thickBot="1" x14ac:dyDescent="0.35">
      <c r="A12" s="3" t="s">
        <v>46</v>
      </c>
      <c r="B12" s="6">
        <f t="shared" si="0"/>
        <v>721</v>
      </c>
      <c r="C12" s="6">
        <v>15</v>
      </c>
      <c r="D12" s="15">
        <v>0</v>
      </c>
      <c r="E12" s="6"/>
      <c r="F12" s="6">
        <v>17</v>
      </c>
      <c r="G12" s="6">
        <v>0</v>
      </c>
      <c r="H12" s="6">
        <v>1</v>
      </c>
      <c r="I12" s="6">
        <v>11</v>
      </c>
      <c r="J12" s="6">
        <v>6</v>
      </c>
      <c r="K12" s="6">
        <v>2</v>
      </c>
      <c r="L12" s="6"/>
      <c r="M12" s="6">
        <v>1</v>
      </c>
      <c r="N12" s="6">
        <v>11</v>
      </c>
      <c r="O12" s="6">
        <v>40</v>
      </c>
      <c r="P12" s="6">
        <v>0</v>
      </c>
      <c r="Q12" s="6">
        <v>0</v>
      </c>
      <c r="R12" s="15">
        <v>2</v>
      </c>
      <c r="S12" s="6"/>
      <c r="T12" s="6">
        <v>19</v>
      </c>
      <c r="U12" s="6">
        <v>5</v>
      </c>
      <c r="V12" s="6"/>
      <c r="W12" s="6">
        <v>0</v>
      </c>
      <c r="X12" s="6">
        <v>4</v>
      </c>
      <c r="Y12" s="6">
        <v>2</v>
      </c>
      <c r="Z12" s="6">
        <v>3</v>
      </c>
      <c r="AA12" s="6"/>
      <c r="AB12" s="6"/>
      <c r="AC12" s="6">
        <v>3</v>
      </c>
      <c r="AD12" s="6">
        <v>8</v>
      </c>
      <c r="AE12" s="6">
        <v>6</v>
      </c>
      <c r="AF12" s="6">
        <v>1</v>
      </c>
      <c r="AG12" s="6">
        <v>0</v>
      </c>
      <c r="AH12" s="6"/>
      <c r="AI12" s="6">
        <v>0</v>
      </c>
      <c r="AJ12" s="6">
        <v>0</v>
      </c>
      <c r="AK12" s="6">
        <v>497</v>
      </c>
      <c r="AL12" s="6">
        <v>4</v>
      </c>
      <c r="AM12" s="6">
        <v>4</v>
      </c>
      <c r="AN12" s="6">
        <v>49</v>
      </c>
      <c r="AO12" s="6">
        <v>10</v>
      </c>
    </row>
    <row r="13" spans="1:41" ht="27.75" customHeight="1" thickBot="1" x14ac:dyDescent="0.35">
      <c r="A13" s="3" t="s">
        <v>47</v>
      </c>
      <c r="B13" s="6">
        <f t="shared" si="0"/>
        <v>339</v>
      </c>
      <c r="C13" s="6">
        <v>17</v>
      </c>
      <c r="D13" s="15">
        <v>2</v>
      </c>
      <c r="E13" s="6"/>
      <c r="F13" s="6">
        <v>15</v>
      </c>
      <c r="G13" s="6">
        <v>0</v>
      </c>
      <c r="H13" s="6">
        <v>8</v>
      </c>
      <c r="I13" s="6">
        <v>1</v>
      </c>
      <c r="J13" s="6">
        <v>3</v>
      </c>
      <c r="K13" s="6">
        <v>15</v>
      </c>
      <c r="L13" s="6"/>
      <c r="M13" s="6">
        <v>6</v>
      </c>
      <c r="N13" s="6">
        <v>25</v>
      </c>
      <c r="O13" s="6">
        <v>48</v>
      </c>
      <c r="P13" s="6">
        <v>4</v>
      </c>
      <c r="Q13" s="6">
        <v>2</v>
      </c>
      <c r="R13" s="15">
        <v>1</v>
      </c>
      <c r="S13" s="6"/>
      <c r="T13" s="6">
        <v>19</v>
      </c>
      <c r="U13" s="6">
        <v>2</v>
      </c>
      <c r="V13" s="6">
        <v>2</v>
      </c>
      <c r="W13" s="6">
        <v>0</v>
      </c>
      <c r="X13" s="6">
        <v>3</v>
      </c>
      <c r="Y13" s="6">
        <v>1</v>
      </c>
      <c r="Z13" s="6">
        <v>0</v>
      </c>
      <c r="AA13" s="6"/>
      <c r="AB13" s="6">
        <v>5</v>
      </c>
      <c r="AC13" s="6">
        <v>0</v>
      </c>
      <c r="AD13" s="6">
        <v>4</v>
      </c>
      <c r="AE13" s="6">
        <v>4</v>
      </c>
      <c r="AF13" s="6">
        <v>2</v>
      </c>
      <c r="AG13" s="6">
        <v>4</v>
      </c>
      <c r="AH13" s="6">
        <v>1</v>
      </c>
      <c r="AI13" s="6">
        <v>4</v>
      </c>
      <c r="AJ13" s="6">
        <v>0</v>
      </c>
      <c r="AK13" s="6">
        <v>134</v>
      </c>
      <c r="AL13" s="6">
        <v>2</v>
      </c>
      <c r="AM13" s="6">
        <v>2</v>
      </c>
      <c r="AN13" s="6"/>
      <c r="AO13" s="6">
        <v>3</v>
      </c>
    </row>
    <row r="14" spans="1:41" ht="27.75" customHeight="1" thickBot="1" x14ac:dyDescent="0.35">
      <c r="A14" s="3" t="s">
        <v>48</v>
      </c>
      <c r="B14" s="6">
        <f t="shared" si="0"/>
        <v>556</v>
      </c>
      <c r="C14" s="6">
        <v>33</v>
      </c>
      <c r="D14" s="15">
        <v>0</v>
      </c>
      <c r="E14" s="6"/>
      <c r="F14" s="6">
        <v>106</v>
      </c>
      <c r="G14" s="6">
        <v>0</v>
      </c>
      <c r="H14" s="6">
        <v>21</v>
      </c>
      <c r="I14" s="6">
        <v>1</v>
      </c>
      <c r="J14" s="6">
        <v>1</v>
      </c>
      <c r="K14" s="6">
        <v>10</v>
      </c>
      <c r="L14" s="6">
        <v>8</v>
      </c>
      <c r="M14" s="6">
        <v>6</v>
      </c>
      <c r="N14" s="6">
        <v>20</v>
      </c>
      <c r="O14" s="6">
        <v>155</v>
      </c>
      <c r="P14" s="6">
        <v>4</v>
      </c>
      <c r="Q14" s="6">
        <v>0</v>
      </c>
      <c r="R14" s="6">
        <v>2</v>
      </c>
      <c r="S14" s="6"/>
      <c r="T14" s="6">
        <v>26</v>
      </c>
      <c r="U14" s="6">
        <v>4</v>
      </c>
      <c r="V14" s="6">
        <v>18</v>
      </c>
      <c r="W14" s="6">
        <v>2</v>
      </c>
      <c r="X14" s="6"/>
      <c r="Y14" s="6">
        <v>2</v>
      </c>
      <c r="Z14" s="6">
        <v>0</v>
      </c>
      <c r="AA14" s="6">
        <v>1</v>
      </c>
      <c r="AB14" s="6">
        <v>3</v>
      </c>
      <c r="AC14" s="6">
        <v>50</v>
      </c>
      <c r="AD14" s="6">
        <v>3</v>
      </c>
      <c r="AE14" s="6">
        <v>1</v>
      </c>
      <c r="AF14" s="6">
        <v>10</v>
      </c>
      <c r="AG14" s="6">
        <v>1</v>
      </c>
      <c r="AH14" s="6"/>
      <c r="AI14" s="6">
        <v>6</v>
      </c>
      <c r="AJ14" s="6">
        <v>1</v>
      </c>
      <c r="AK14" s="6">
        <v>3</v>
      </c>
      <c r="AL14" s="6">
        <v>2</v>
      </c>
      <c r="AM14" s="6">
        <v>16</v>
      </c>
      <c r="AN14" s="6">
        <v>40</v>
      </c>
      <c r="AO14" s="6">
        <v>0</v>
      </c>
    </row>
    <row r="15" spans="1:41" ht="30" customHeight="1" thickBot="1" x14ac:dyDescent="0.35">
      <c r="A15" s="3" t="s">
        <v>49</v>
      </c>
      <c r="B15" s="6">
        <f t="shared" si="0"/>
        <v>36</v>
      </c>
      <c r="C15" s="6">
        <v>1</v>
      </c>
      <c r="D15" s="15">
        <v>0</v>
      </c>
      <c r="E15" s="6"/>
      <c r="F15" s="6">
        <v>0</v>
      </c>
      <c r="G15" s="6">
        <v>0</v>
      </c>
      <c r="H15" s="6">
        <v>0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1</v>
      </c>
      <c r="P15" s="6">
        <v>0</v>
      </c>
      <c r="Q15" s="6">
        <v>0</v>
      </c>
      <c r="R15" s="6">
        <v>0</v>
      </c>
      <c r="S15" s="6"/>
      <c r="T15" s="6">
        <v>11</v>
      </c>
      <c r="U15" s="6">
        <v>0</v>
      </c>
      <c r="V15" s="6">
        <v>0</v>
      </c>
      <c r="W15" s="6">
        <v>0</v>
      </c>
      <c r="X15" s="6"/>
      <c r="Y15" s="6">
        <v>0</v>
      </c>
      <c r="Z15" s="6">
        <v>0</v>
      </c>
      <c r="AA15" s="6"/>
      <c r="AB15" s="6"/>
      <c r="AC15" s="6">
        <v>0</v>
      </c>
      <c r="AD15" s="6">
        <v>0</v>
      </c>
      <c r="AE15" s="6">
        <v>0</v>
      </c>
      <c r="AF15" s="6">
        <v>16</v>
      </c>
      <c r="AG15" s="6">
        <v>3</v>
      </c>
      <c r="AH15" s="6"/>
      <c r="AI15" s="6">
        <v>0</v>
      </c>
      <c r="AJ15" s="6">
        <v>1</v>
      </c>
      <c r="AK15" s="6">
        <v>0</v>
      </c>
      <c r="AL15" s="6">
        <v>0</v>
      </c>
      <c r="AM15" s="6">
        <v>2</v>
      </c>
      <c r="AN15" s="6">
        <v>1</v>
      </c>
      <c r="AO15" s="6">
        <v>0</v>
      </c>
    </row>
    <row r="16" spans="1:41" ht="36.75" customHeight="1" thickBot="1" x14ac:dyDescent="0.35">
      <c r="A16" s="3" t="s">
        <v>50</v>
      </c>
      <c r="B16" s="6">
        <f t="shared" si="0"/>
        <v>518</v>
      </c>
      <c r="C16" s="6">
        <v>76</v>
      </c>
      <c r="D16" s="15">
        <v>0</v>
      </c>
      <c r="E16" s="6"/>
      <c r="F16" s="6">
        <v>1</v>
      </c>
      <c r="G16" s="6">
        <v>4</v>
      </c>
      <c r="H16" s="6">
        <v>4</v>
      </c>
      <c r="I16" s="6">
        <v>0</v>
      </c>
      <c r="J16" s="6"/>
      <c r="K16" s="6">
        <v>19</v>
      </c>
      <c r="L16" s="6"/>
      <c r="M16" s="6">
        <v>15</v>
      </c>
      <c r="N16" s="6">
        <v>14</v>
      </c>
      <c r="O16" s="6">
        <v>117</v>
      </c>
      <c r="P16" s="6">
        <v>0</v>
      </c>
      <c r="Q16" s="6">
        <v>0</v>
      </c>
      <c r="R16" s="6">
        <v>2</v>
      </c>
      <c r="S16" s="6"/>
      <c r="T16" s="6">
        <v>15</v>
      </c>
      <c r="U16" s="6">
        <v>1</v>
      </c>
      <c r="V16" s="6"/>
      <c r="W16" s="6">
        <v>0</v>
      </c>
      <c r="X16" s="6"/>
      <c r="Y16" s="6">
        <v>0</v>
      </c>
      <c r="Z16" s="6">
        <v>0</v>
      </c>
      <c r="AA16" s="6"/>
      <c r="AB16" s="6"/>
      <c r="AC16" s="6">
        <v>48</v>
      </c>
      <c r="AD16" s="6">
        <v>0</v>
      </c>
      <c r="AE16" s="6">
        <v>5</v>
      </c>
      <c r="AF16" s="6">
        <v>60</v>
      </c>
      <c r="AG16" s="6">
        <v>1</v>
      </c>
      <c r="AH16" s="6">
        <v>6</v>
      </c>
      <c r="AI16" s="6">
        <v>8</v>
      </c>
      <c r="AJ16" s="6">
        <v>2</v>
      </c>
      <c r="AK16" s="6">
        <v>45</v>
      </c>
      <c r="AL16" s="6">
        <v>0</v>
      </c>
      <c r="AM16" s="6">
        <v>0</v>
      </c>
      <c r="AN16" s="6">
        <v>20</v>
      </c>
      <c r="AO16" s="6">
        <v>55</v>
      </c>
    </row>
    <row r="17" spans="1:41" ht="27.75" customHeight="1" thickBot="1" x14ac:dyDescent="0.35">
      <c r="A17" s="3" t="s">
        <v>51</v>
      </c>
      <c r="B17" s="6">
        <f t="shared" si="0"/>
        <v>1989</v>
      </c>
      <c r="C17" s="6">
        <v>12</v>
      </c>
      <c r="D17" s="15">
        <v>4</v>
      </c>
      <c r="E17" s="6"/>
      <c r="F17" s="6">
        <v>0</v>
      </c>
      <c r="G17" s="6">
        <v>7</v>
      </c>
      <c r="H17" s="6">
        <v>12</v>
      </c>
      <c r="I17" s="6">
        <v>1</v>
      </c>
      <c r="J17" s="6">
        <v>8</v>
      </c>
      <c r="K17" s="6"/>
      <c r="L17" s="6"/>
      <c r="M17" s="6">
        <v>6</v>
      </c>
      <c r="N17" s="6">
        <v>75</v>
      </c>
      <c r="O17" s="6">
        <v>42</v>
      </c>
      <c r="P17" s="6">
        <v>81</v>
      </c>
      <c r="Q17" s="6">
        <v>256</v>
      </c>
      <c r="R17" s="6">
        <v>1</v>
      </c>
      <c r="S17" s="6"/>
      <c r="T17" s="6">
        <v>6</v>
      </c>
      <c r="U17" s="6">
        <v>6</v>
      </c>
      <c r="V17" s="6">
        <v>4</v>
      </c>
      <c r="W17" s="6">
        <v>1</v>
      </c>
      <c r="X17" s="6"/>
      <c r="Y17" s="6">
        <v>0</v>
      </c>
      <c r="Z17" s="6">
        <v>23</v>
      </c>
      <c r="AA17" s="6">
        <v>378</v>
      </c>
      <c r="AB17" s="6"/>
      <c r="AC17" s="6">
        <v>39</v>
      </c>
      <c r="AD17" s="6">
        <v>8</v>
      </c>
      <c r="AE17" s="6">
        <v>26</v>
      </c>
      <c r="AF17" s="6">
        <v>817</v>
      </c>
      <c r="AG17" s="6">
        <v>14</v>
      </c>
      <c r="AH17" s="6">
        <v>9</v>
      </c>
      <c r="AI17" s="6">
        <v>3</v>
      </c>
      <c r="AJ17" s="6">
        <v>1</v>
      </c>
      <c r="AK17" s="6"/>
      <c r="AL17" s="6">
        <v>39</v>
      </c>
      <c r="AM17" s="6">
        <v>51</v>
      </c>
      <c r="AN17" s="6">
        <v>0</v>
      </c>
      <c r="AO17" s="6">
        <v>59</v>
      </c>
    </row>
    <row r="18" spans="1:41" ht="21" customHeight="1" thickBot="1" x14ac:dyDescent="0.35">
      <c r="A18" s="3" t="s">
        <v>52</v>
      </c>
      <c r="B18" s="6">
        <f t="shared" si="0"/>
        <v>1160</v>
      </c>
      <c r="C18" s="6">
        <v>24</v>
      </c>
      <c r="D18" s="15"/>
      <c r="E18" s="6"/>
      <c r="F18" s="6">
        <v>16</v>
      </c>
      <c r="G18" s="6">
        <v>1</v>
      </c>
      <c r="H18" s="6">
        <v>2</v>
      </c>
      <c r="I18" s="6">
        <v>2</v>
      </c>
      <c r="J18" s="6"/>
      <c r="K18" s="6">
        <v>24</v>
      </c>
      <c r="L18" s="6">
        <v>3</v>
      </c>
      <c r="M18" s="6">
        <v>17</v>
      </c>
      <c r="N18" s="6"/>
      <c r="O18" s="6">
        <v>813</v>
      </c>
      <c r="P18" s="6">
        <v>23</v>
      </c>
      <c r="Q18" s="6">
        <v>0</v>
      </c>
      <c r="R18" s="6">
        <v>0</v>
      </c>
      <c r="S18" s="6"/>
      <c r="T18" s="6">
        <v>7</v>
      </c>
      <c r="U18" s="6">
        <v>0</v>
      </c>
      <c r="V18" s="6">
        <v>1</v>
      </c>
      <c r="W18" s="6">
        <v>4</v>
      </c>
      <c r="X18" s="6"/>
      <c r="Y18" s="6">
        <v>0</v>
      </c>
      <c r="Z18" s="6">
        <v>0</v>
      </c>
      <c r="AA18" s="6">
        <v>0</v>
      </c>
      <c r="AB18" s="6">
        <v>3</v>
      </c>
      <c r="AC18" s="6">
        <v>46</v>
      </c>
      <c r="AD18" s="6">
        <v>8</v>
      </c>
      <c r="AE18" s="6">
        <v>9</v>
      </c>
      <c r="AF18" s="6">
        <v>96</v>
      </c>
      <c r="AG18" s="6">
        <v>3</v>
      </c>
      <c r="AH18" s="6"/>
      <c r="AI18" s="6">
        <v>11</v>
      </c>
      <c r="AJ18" s="6">
        <v>2</v>
      </c>
      <c r="AK18" s="6">
        <v>0</v>
      </c>
      <c r="AL18" s="6">
        <v>8</v>
      </c>
      <c r="AM18" s="6">
        <v>18</v>
      </c>
      <c r="AN18" s="6">
        <v>5</v>
      </c>
      <c r="AO18" s="6">
        <v>14</v>
      </c>
    </row>
    <row r="19" spans="1:41" ht="36.75" customHeight="1" thickBot="1" x14ac:dyDescent="0.35">
      <c r="A19" s="3" t="s">
        <v>53</v>
      </c>
      <c r="B19" s="6">
        <f t="shared" si="0"/>
        <v>6009</v>
      </c>
      <c r="C19" s="6">
        <v>70</v>
      </c>
      <c r="D19" s="15"/>
      <c r="E19" s="6"/>
      <c r="F19" s="6">
        <v>5</v>
      </c>
      <c r="G19" s="6">
        <v>4</v>
      </c>
      <c r="H19" s="6">
        <v>43</v>
      </c>
      <c r="I19" s="6">
        <v>51</v>
      </c>
      <c r="J19" s="6"/>
      <c r="K19" s="6"/>
      <c r="L19" s="6">
        <v>5</v>
      </c>
      <c r="M19" s="6">
        <v>37</v>
      </c>
      <c r="N19" s="6"/>
      <c r="O19" s="6">
        <v>3965</v>
      </c>
      <c r="P19" s="6">
        <v>145</v>
      </c>
      <c r="Q19" s="6">
        <v>0</v>
      </c>
      <c r="R19" s="6">
        <v>2</v>
      </c>
      <c r="S19" s="6"/>
      <c r="T19" s="6">
        <v>74</v>
      </c>
      <c r="U19" s="6">
        <v>69</v>
      </c>
      <c r="V19" s="6"/>
      <c r="W19" s="6">
        <v>3</v>
      </c>
      <c r="X19" s="6"/>
      <c r="Y19" s="6">
        <v>19</v>
      </c>
      <c r="Z19" s="6">
        <v>0</v>
      </c>
      <c r="AA19" s="6">
        <v>18</v>
      </c>
      <c r="AB19" s="6">
        <v>39</v>
      </c>
      <c r="AC19" s="6">
        <v>158</v>
      </c>
      <c r="AD19" s="6">
        <v>75</v>
      </c>
      <c r="AE19" s="6">
        <v>42</v>
      </c>
      <c r="AF19" s="6">
        <v>904</v>
      </c>
      <c r="AG19" s="6">
        <v>2</v>
      </c>
      <c r="AH19" s="6">
        <v>4</v>
      </c>
      <c r="AI19" s="6">
        <v>12</v>
      </c>
      <c r="AJ19" s="6"/>
      <c r="AK19" s="6"/>
      <c r="AL19" s="6">
        <v>14</v>
      </c>
      <c r="AM19" s="6">
        <v>60</v>
      </c>
      <c r="AN19" s="6">
        <v>38</v>
      </c>
      <c r="AO19" s="6">
        <v>151</v>
      </c>
    </row>
    <row r="20" spans="1:41" ht="15" thickBot="1" x14ac:dyDescent="0.35">
      <c r="A20" s="4" t="s">
        <v>54</v>
      </c>
      <c r="B20" s="8">
        <f t="shared" si="0"/>
        <v>19654</v>
      </c>
      <c r="C20" s="8">
        <f t="shared" ref="C20:K20" si="1">SUM(C3:C19)</f>
        <v>416</v>
      </c>
      <c r="D20" s="16">
        <f t="shared" si="1"/>
        <v>46</v>
      </c>
      <c r="E20" s="8">
        <f t="shared" si="1"/>
        <v>69</v>
      </c>
      <c r="F20" s="8">
        <f t="shared" si="1"/>
        <v>369</v>
      </c>
      <c r="G20" s="8">
        <f t="shared" si="1"/>
        <v>33</v>
      </c>
      <c r="H20" s="8">
        <f t="shared" si="1"/>
        <v>515</v>
      </c>
      <c r="I20" s="8">
        <f t="shared" si="1"/>
        <v>714</v>
      </c>
      <c r="J20" s="8">
        <f t="shared" si="1"/>
        <v>58</v>
      </c>
      <c r="K20" s="8">
        <f t="shared" si="1"/>
        <v>310</v>
      </c>
      <c r="L20" s="8">
        <f t="shared" ref="L20:Q20" si="2">SUM(L3:L19)</f>
        <v>25</v>
      </c>
      <c r="M20" s="8">
        <f t="shared" si="2"/>
        <v>120</v>
      </c>
      <c r="N20" s="16">
        <f t="shared" si="2"/>
        <v>599</v>
      </c>
      <c r="O20" s="8">
        <f t="shared" si="2"/>
        <v>5974</v>
      </c>
      <c r="P20" s="8">
        <f t="shared" si="2"/>
        <v>344</v>
      </c>
      <c r="Q20" s="8">
        <f t="shared" si="2"/>
        <v>715</v>
      </c>
      <c r="R20" s="16">
        <f>SUM(R3:R19)</f>
        <v>39</v>
      </c>
      <c r="S20" s="8"/>
      <c r="T20" s="8">
        <f>SUM(T3:T19)</f>
        <v>780</v>
      </c>
      <c r="U20" s="8">
        <f t="shared" ref="U20:AA20" si="3">SUM(U3:U19)</f>
        <v>183</v>
      </c>
      <c r="V20" s="8">
        <f t="shared" si="3"/>
        <v>79</v>
      </c>
      <c r="W20" s="8">
        <f t="shared" si="3"/>
        <v>12</v>
      </c>
      <c r="X20" s="8">
        <f t="shared" si="3"/>
        <v>24</v>
      </c>
      <c r="Y20" s="8">
        <f t="shared" si="3"/>
        <v>39</v>
      </c>
      <c r="Z20" s="8">
        <f t="shared" si="3"/>
        <v>52</v>
      </c>
      <c r="AA20" s="16">
        <f t="shared" si="3"/>
        <v>830</v>
      </c>
      <c r="AB20" s="8">
        <f>SUM(AB3:AB19)</f>
        <v>51</v>
      </c>
      <c r="AC20" s="8">
        <f>SUM(AC3:AC19)</f>
        <v>404</v>
      </c>
      <c r="AD20" s="8">
        <f t="shared" ref="AD20:AJ20" si="4">SUM(AD3:AD19)</f>
        <v>236</v>
      </c>
      <c r="AE20" s="8">
        <f t="shared" si="4"/>
        <v>225</v>
      </c>
      <c r="AF20" s="8">
        <f t="shared" si="4"/>
        <v>3368</v>
      </c>
      <c r="AG20" s="8">
        <f t="shared" si="4"/>
        <v>71</v>
      </c>
      <c r="AH20" s="8">
        <f t="shared" si="4"/>
        <v>25</v>
      </c>
      <c r="AI20" s="8">
        <f t="shared" si="4"/>
        <v>103</v>
      </c>
      <c r="AJ20" s="8">
        <f t="shared" si="4"/>
        <v>17</v>
      </c>
      <c r="AK20" s="8">
        <f>SUM(AK3:AK19)</f>
        <v>1497</v>
      </c>
      <c r="AL20" s="8">
        <f>SUM(AL3:AL19)</f>
        <v>221</v>
      </c>
      <c r="AM20" s="8">
        <f>SUM(AM3:AM19)</f>
        <v>228</v>
      </c>
      <c r="AN20" s="8">
        <f>SUM(AN3:AN19)</f>
        <v>287</v>
      </c>
      <c r="AO20" s="8">
        <f>SUM(AO3:AO19)</f>
        <v>576</v>
      </c>
    </row>
    <row r="21" spans="1:41" x14ac:dyDescent="0.3">
      <c r="B21" s="21">
        <f>(B19/B20)*100</f>
        <v>30.573928971201791</v>
      </c>
      <c r="C21" s="21">
        <f t="shared" ref="C21:AO21" si="5">(C19/C20)*100</f>
        <v>16.826923076923077</v>
      </c>
      <c r="D21" s="21">
        <f t="shared" si="5"/>
        <v>0</v>
      </c>
      <c r="E21" s="21">
        <f t="shared" si="5"/>
        <v>0</v>
      </c>
      <c r="F21" s="21">
        <f t="shared" si="5"/>
        <v>1.3550135501355014</v>
      </c>
      <c r="G21" s="21">
        <f t="shared" si="5"/>
        <v>12.121212121212121</v>
      </c>
      <c r="H21" s="21">
        <f t="shared" si="5"/>
        <v>8.349514563106796</v>
      </c>
      <c r="I21" s="21">
        <f t="shared" si="5"/>
        <v>7.1428571428571423</v>
      </c>
      <c r="J21" s="21">
        <f t="shared" si="5"/>
        <v>0</v>
      </c>
      <c r="K21" s="21">
        <f t="shared" si="5"/>
        <v>0</v>
      </c>
      <c r="L21" s="21">
        <f t="shared" si="5"/>
        <v>20</v>
      </c>
      <c r="M21" s="21">
        <f t="shared" si="5"/>
        <v>30.833333333333336</v>
      </c>
      <c r="N21" s="21">
        <f t="shared" si="5"/>
        <v>0</v>
      </c>
      <c r="O21" s="21">
        <f t="shared" si="5"/>
        <v>66.370940743220615</v>
      </c>
      <c r="P21" s="21">
        <f t="shared" si="5"/>
        <v>42.151162790697676</v>
      </c>
      <c r="Q21" s="21">
        <f t="shared" si="5"/>
        <v>0</v>
      </c>
      <c r="R21" s="21">
        <f t="shared" si="5"/>
        <v>5.1282051282051277</v>
      </c>
      <c r="S21" s="21" t="e">
        <f t="shared" si="5"/>
        <v>#DIV/0!</v>
      </c>
      <c r="T21" s="21">
        <f t="shared" si="5"/>
        <v>9.4871794871794872</v>
      </c>
      <c r="U21" s="21">
        <f t="shared" si="5"/>
        <v>37.704918032786885</v>
      </c>
      <c r="V21" s="21">
        <f t="shared" si="5"/>
        <v>0</v>
      </c>
      <c r="W21" s="21">
        <f t="shared" si="5"/>
        <v>25</v>
      </c>
      <c r="X21" s="21">
        <f t="shared" si="5"/>
        <v>0</v>
      </c>
      <c r="Y21" s="21">
        <f t="shared" si="5"/>
        <v>48.717948717948715</v>
      </c>
      <c r="Z21" s="21">
        <f t="shared" si="5"/>
        <v>0</v>
      </c>
      <c r="AA21" s="21">
        <f t="shared" si="5"/>
        <v>2.1686746987951806</v>
      </c>
      <c r="AB21" s="21">
        <f t="shared" si="5"/>
        <v>76.470588235294116</v>
      </c>
      <c r="AC21" s="21">
        <f t="shared" si="5"/>
        <v>39.10891089108911</v>
      </c>
      <c r="AD21" s="21">
        <f t="shared" si="5"/>
        <v>31.779661016949152</v>
      </c>
      <c r="AE21" s="21">
        <f t="shared" si="5"/>
        <v>18.666666666666668</v>
      </c>
      <c r="AF21" s="21">
        <f t="shared" si="5"/>
        <v>26.840855106888363</v>
      </c>
      <c r="AG21" s="21">
        <f t="shared" si="5"/>
        <v>2.8169014084507045</v>
      </c>
      <c r="AH21" s="21">
        <f t="shared" si="5"/>
        <v>16</v>
      </c>
      <c r="AI21" s="21">
        <f t="shared" si="5"/>
        <v>11.650485436893204</v>
      </c>
      <c r="AJ21" s="21">
        <f t="shared" si="5"/>
        <v>0</v>
      </c>
      <c r="AK21" s="21">
        <f t="shared" si="5"/>
        <v>0</v>
      </c>
      <c r="AL21" s="21">
        <f t="shared" si="5"/>
        <v>6.3348416289592757</v>
      </c>
      <c r="AM21" s="21">
        <f t="shared" si="5"/>
        <v>26.315789473684209</v>
      </c>
      <c r="AN21" s="21">
        <f t="shared" si="5"/>
        <v>13.240418118466899</v>
      </c>
      <c r="AO21" s="21">
        <f t="shared" si="5"/>
        <v>26.215277777777779</v>
      </c>
    </row>
    <row r="22" spans="1:41" ht="19.2" x14ac:dyDescent="0.3">
      <c r="A22" s="9" t="s">
        <v>59</v>
      </c>
    </row>
    <row r="23" spans="1:41" x14ac:dyDescent="0.3">
      <c r="A23" s="10" t="s">
        <v>54</v>
      </c>
      <c r="B23" s="11">
        <f>B20-B19</f>
        <v>13645</v>
      </c>
      <c r="C23" s="11">
        <f>C20-C19</f>
        <v>346</v>
      </c>
      <c r="D23" s="19">
        <f>D20-D19</f>
        <v>46</v>
      </c>
      <c r="E23" s="11">
        <f t="shared" ref="E23:AO23" si="6">E20-E19</f>
        <v>69</v>
      </c>
      <c r="F23" s="11">
        <f t="shared" si="6"/>
        <v>364</v>
      </c>
      <c r="G23" s="11">
        <f t="shared" si="6"/>
        <v>29</v>
      </c>
      <c r="H23" s="11">
        <f t="shared" si="6"/>
        <v>472</v>
      </c>
      <c r="I23" s="11">
        <f t="shared" si="6"/>
        <v>663</v>
      </c>
      <c r="J23" s="11">
        <f t="shared" si="6"/>
        <v>58</v>
      </c>
      <c r="K23" s="11">
        <f t="shared" si="6"/>
        <v>310</v>
      </c>
      <c r="L23" s="11">
        <f t="shared" si="6"/>
        <v>20</v>
      </c>
      <c r="M23" s="11">
        <f t="shared" si="6"/>
        <v>83</v>
      </c>
      <c r="N23" s="11">
        <f t="shared" si="6"/>
        <v>599</v>
      </c>
      <c r="O23" s="11">
        <f t="shared" si="6"/>
        <v>2009</v>
      </c>
      <c r="P23" s="11">
        <f t="shared" si="6"/>
        <v>199</v>
      </c>
      <c r="Q23" s="11">
        <f t="shared" si="6"/>
        <v>715</v>
      </c>
      <c r="R23" s="11">
        <f t="shared" si="6"/>
        <v>37</v>
      </c>
      <c r="S23" s="11">
        <f t="shared" si="6"/>
        <v>0</v>
      </c>
      <c r="T23" s="11">
        <f t="shared" si="6"/>
        <v>706</v>
      </c>
      <c r="U23" s="11">
        <f t="shared" si="6"/>
        <v>114</v>
      </c>
      <c r="V23" s="11">
        <f t="shared" si="6"/>
        <v>79</v>
      </c>
      <c r="W23" s="11">
        <f t="shared" si="6"/>
        <v>9</v>
      </c>
      <c r="X23" s="11">
        <f t="shared" si="6"/>
        <v>24</v>
      </c>
      <c r="Y23" s="11">
        <f t="shared" si="6"/>
        <v>20</v>
      </c>
      <c r="Z23" s="11">
        <f t="shared" si="6"/>
        <v>52</v>
      </c>
      <c r="AA23" s="11">
        <f t="shared" si="6"/>
        <v>812</v>
      </c>
      <c r="AB23" s="11">
        <f t="shared" si="6"/>
        <v>12</v>
      </c>
      <c r="AC23" s="11">
        <f t="shared" si="6"/>
        <v>246</v>
      </c>
      <c r="AD23" s="11">
        <f t="shared" si="6"/>
        <v>161</v>
      </c>
      <c r="AE23" s="11">
        <f t="shared" si="6"/>
        <v>183</v>
      </c>
      <c r="AF23" s="11">
        <f t="shared" si="6"/>
        <v>2464</v>
      </c>
      <c r="AG23" s="11">
        <f t="shared" si="6"/>
        <v>69</v>
      </c>
      <c r="AH23" s="11">
        <f t="shared" si="6"/>
        <v>21</v>
      </c>
      <c r="AI23" s="11">
        <f t="shared" si="6"/>
        <v>91</v>
      </c>
      <c r="AJ23" s="11">
        <f t="shared" si="6"/>
        <v>17</v>
      </c>
      <c r="AK23" s="11">
        <f t="shared" si="6"/>
        <v>1497</v>
      </c>
      <c r="AL23" s="11">
        <f t="shared" si="6"/>
        <v>207</v>
      </c>
      <c r="AM23" s="11">
        <f t="shared" si="6"/>
        <v>168</v>
      </c>
      <c r="AN23" s="11">
        <f t="shared" si="6"/>
        <v>249</v>
      </c>
      <c r="AO23" s="11">
        <f t="shared" si="6"/>
        <v>425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2018</vt:lpstr>
      <vt:lpstr>2017</vt:lpstr>
      <vt:lpstr>2016</vt:lpstr>
      <vt:lpstr>2015</vt:lpstr>
      <vt:lpstr>2014</vt:lpstr>
      <vt:lpstr>A2-2 2015</vt:lpstr>
      <vt:lpstr>Comparison 2016 and 2017</vt:lpstr>
    </vt:vector>
  </TitlesOfParts>
  <Company>FM22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Weber</dc:creator>
  <dc:description>Input to WGFM#91, 05/2018.</dc:description>
  <cp:lastModifiedBy>ECO (Robin)</cp:lastModifiedBy>
  <cp:lastPrinted>2018-03-27T08:12:43Z</cp:lastPrinted>
  <dcterms:created xsi:type="dcterms:W3CDTF">2014-04-09T11:27:36Z</dcterms:created>
  <dcterms:modified xsi:type="dcterms:W3CDTF">2025-03-30T12:34:44Z</dcterms:modified>
</cp:coreProperties>
</file>